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port Summary" sheetId="1" r:id="rId4"/>
    <sheet state="visible" name="Method Overview" sheetId="2" r:id="rId5"/>
    <sheet state="visible" name="Cost Shift Consolidated" sheetId="3" r:id="rId6"/>
    <sheet state="visible" name="PGE" sheetId="4" r:id="rId7"/>
    <sheet state="visible" name="SCE" sheetId="5" r:id="rId8"/>
    <sheet state="visible" name="SDGE" sheetId="6" r:id="rId9"/>
  </sheets>
  <definedNames/>
  <calcPr/>
  <extLst>
    <ext uri="GoogleSheetsCustomDataVersion2">
      <go:sheetsCustomData xmlns:go="http://customooxmlschemas.google.com/" r:id="rId10" roundtripDataChecksum="zYHCpNNi3tDEuzV2umKO/ok+Bh2RFdp2SrAWMoDvsbo="/>
    </ext>
  </extLst>
</workbook>
</file>

<file path=xl/sharedStrings.xml><?xml version="1.0" encoding="utf-8"?>
<sst xmlns="http://schemas.openxmlformats.org/spreadsheetml/2006/main" count="331" uniqueCount="72">
  <si>
    <t>This document was exported from Numbers.  Each table was converted to an Excel worksheet. All other objects on each Numbers sheet were placed on separate worksheets. Please be aware that formula calculations may differ in Excel.</t>
  </si>
  <si>
    <t>These calculations are corrected by SolarWAVE Action. See Cost Shift Consolidated for details.</t>
  </si>
  <si>
    <t>Text in red is a modification, box in red is removed.</t>
  </si>
  <si>
    <t>Step 2: self-generation excluded + Borenstein inputs</t>
  </si>
  <si>
    <t>Numbers Sheet Name</t>
  </si>
  <si>
    <t>Numbers Table Name</t>
  </si>
  <si>
    <t>Excel Worksheet Name</t>
  </si>
  <si>
    <t>Cost Shift</t>
  </si>
  <si>
    <t>Cost Shift (Nominal $millions/year)</t>
  </si>
  <si>
    <t>=</t>
  </si>
  <si>
    <t>PG&amp;E Cost Shift Calculations</t>
  </si>
  <si>
    <t>Bill Savings</t>
  </si>
  <si>
    <t>-</t>
  </si>
  <si>
    <t>Method Overview</t>
  </si>
  <si>
    <t>Avoided Cost</t>
  </si>
  <si>
    <t>Table 1</t>
  </si>
  <si>
    <t>Static Assumptions</t>
  </si>
  <si>
    <t>NEM 1 Cost Shift</t>
  </si>
  <si>
    <t>Residential</t>
  </si>
  <si>
    <t>NEM 2 Cost Shift</t>
  </si>
  <si>
    <t>Non-Residential</t>
  </si>
  <si>
    <t>NBT 2 Cost Shift</t>
  </si>
  <si>
    <t>Cost Shift Consolidated</t>
  </si>
  <si>
    <t>Key</t>
  </si>
  <si>
    <t>NEM 1.0</t>
  </si>
  <si>
    <t>NEM 2.0</t>
  </si>
  <si>
    <t>NBT</t>
  </si>
  <si>
    <t>Year</t>
  </si>
  <si>
    <t>NEM 1</t>
  </si>
  <si>
    <t xml:space="preserve">NEM 2 </t>
  </si>
  <si>
    <t>Total</t>
  </si>
  <si>
    <r>
      <rPr>
        <rFont val="Calibri"/>
        <color rgb="FF000000"/>
        <sz val="11.0"/>
      </rPr>
      <t xml:space="preserve">KWh </t>
    </r>
    <r>
      <rPr>
        <rFont val="Calibri"/>
        <color rgb="FFFF0000"/>
        <sz val="11.0"/>
      </rPr>
      <t>Export</t>
    </r>
  </si>
  <si>
    <t>x</t>
  </si>
  <si>
    <t>Average Compensation ($/kWh)</t>
  </si>
  <si>
    <r>
      <rPr>
        <rFont val="Calibri"/>
        <color rgb="FF000000"/>
        <sz val="11.0"/>
      </rPr>
      <t xml:space="preserve">KWh </t>
    </r>
    <r>
      <rPr>
        <rFont val="Calibri"/>
        <color rgb="FFFF0000"/>
        <sz val="11.0"/>
      </rPr>
      <t>Export</t>
    </r>
  </si>
  <si>
    <t>On Site KWh Consumption</t>
  </si>
  <si>
    <t>PGE</t>
  </si>
  <si>
    <t>SCE</t>
  </si>
  <si>
    <t>Non-Residential Cost Shift</t>
  </si>
  <si>
    <t>KWh Export</t>
  </si>
  <si>
    <t>Non-Bypassable Charges ($/kWh)</t>
  </si>
  <si>
    <t>+</t>
  </si>
  <si>
    <t>Avoided Cost ($/kWh)</t>
  </si>
  <si>
    <t>Avoided Cost*</t>
  </si>
  <si>
    <r>
      <rPr>
        <rFont val="Calibri"/>
        <color rgb="FF000000"/>
        <sz val="11.0"/>
      </rPr>
      <t xml:space="preserve">KWh </t>
    </r>
    <r>
      <rPr>
        <rFont val="Calibri"/>
        <color rgb="FFFF0000"/>
        <sz val="11.0"/>
      </rPr>
      <t>Export</t>
    </r>
  </si>
  <si>
    <r>
      <rPr>
        <rFont val="Calibri"/>
        <color rgb="FF000000"/>
        <sz val="11.0"/>
      </rPr>
      <t xml:space="preserve">KWh </t>
    </r>
    <r>
      <rPr>
        <rFont val="Calibri"/>
        <color rgb="FFFF0000"/>
        <sz val="11.0"/>
      </rPr>
      <t>Export</t>
    </r>
  </si>
  <si>
    <r>
      <rPr>
        <rFont val="Calibri"/>
        <color rgb="FF000000"/>
        <sz val="11.0"/>
      </rPr>
      <t xml:space="preserve">KWh </t>
    </r>
    <r>
      <rPr>
        <rFont val="Calibri"/>
        <color rgb="FFFF0000"/>
        <sz val="11.0"/>
      </rPr>
      <t>Export</t>
    </r>
  </si>
  <si>
    <t>SDGE</t>
  </si>
  <si>
    <t xml:space="preserve">*The California Public Utilities Commission’s Energy Division maintains a publicly available tool to calculate the avoided cost value of  distributed energy resources (DERs) called the “Avoided Cost Calculator” or “ACC.”  “DER Cost-Effectiveness – Current (2022) ACC,” California Public Utilities Commission, updated 2024, last viewed August 12, 2024. Accessible at: https://www.cpuc.ca.gov/dercosteffectiveness.
The inputs used to calculate the values of avoided costs within the ACC are listed publicly in the supporting documentation for each iteration of the ACC: 2022 Distributed Energy Resources Avoided Cost Calculator Documentation, September 15, 2022, Version 1b, Prepared for the California Public Utilities Commission. https://www.cpuc.ca.gov/-/media/cpuc-website/divisions/energy-division/documents/demand-side-management/acc-models-latest-version/2022-acc-documentation-v1b-updated.pdf.  
The Avoided Costs shown in this spreadsheet for each IOU derive from Average Avoided Rates obtained by the Public Adocates Office through discovery to each IOU.  Based on the Public Advocates Offices' review of the Average Avoided Rates provided, these values represent a conservative estimate of the cost shift.   </t>
  </si>
  <si>
    <t>System</t>
  </si>
  <si>
    <r>
      <rPr>
        <rFont val="Calibri"/>
        <b/>
        <color theme="1"/>
        <sz val="11.0"/>
      </rPr>
      <t xml:space="preserve">Note: </t>
    </r>
    <r>
      <rPr>
        <rFont val="Calibri"/>
        <color theme="1"/>
        <sz val="11.0"/>
      </rPr>
      <t>this spreadsheet has been modified by SolarWAVE Action to remove then inaccuracy of including self generation as a cost to the utilities.</t>
    </r>
  </si>
  <si>
    <t>Inputs</t>
  </si>
  <si>
    <t>Capacity Factor</t>
  </si>
  <si>
    <t>Additionally, it has been updated to reflect more reasonable parameter values; capacity factor, residential compensation rates, avoided cost, and the non-bypassable charge rate were all replaced with Borenstein's corresponding inputs.</t>
  </si>
  <si>
    <r>
      <rPr>
        <color rgb="FF1155CC"/>
        <u/>
      </rPr>
      <t xml:space="preserve">Borenstein's cost shift </t>
    </r>
    <r>
      <rPr/>
      <t xml:space="preserve">calculations are available for </t>
    </r>
    <r>
      <rPr>
        <color rgb="FF1155CC"/>
        <u/>
      </rPr>
      <t>download here</t>
    </r>
    <r>
      <rPr/>
      <t>.</t>
    </r>
  </si>
  <si>
    <t>Calculations</t>
  </si>
  <si>
    <t>% Export</t>
  </si>
  <si>
    <t>Outputs</t>
  </si>
  <si>
    <t>NBCs (4/1/24 Rates)</t>
  </si>
  <si>
    <t>N/A</t>
  </si>
  <si>
    <r>
      <rPr>
        <rFont val="Calibri"/>
        <sz val="11.0"/>
      </rPr>
      <t xml:space="preserve">The original spreadsheet can be found at this </t>
    </r>
    <r>
      <rPr>
        <rFont val="Calibri"/>
        <color rgb="FF1155CC"/>
        <sz val="11.0"/>
        <u/>
      </rPr>
      <t>PAO webpage</t>
    </r>
    <r>
      <rPr>
        <rFont val="Calibri"/>
        <sz val="11.0"/>
      </rPr>
      <t xml:space="preserve"> by downloading the accompanying spreadsheet: </t>
    </r>
    <r>
      <rPr>
        <rFont val="Calibri"/>
        <color rgb="FF1155CC"/>
        <sz val="11.0"/>
        <u/>
      </rPr>
      <t>Cost Shift Methodology Calculations</t>
    </r>
    <r>
      <rPr>
        <rFont val="Calibri"/>
        <sz val="11.0"/>
      </rPr>
      <t>.</t>
    </r>
  </si>
  <si>
    <t>Average Avoided Rates</t>
  </si>
  <si>
    <t>Avoided Costs</t>
  </si>
  <si>
    <t xml:space="preserve">Installed Capacity </t>
  </si>
  <si>
    <t>Estimated Generation (kWh)</t>
  </si>
  <si>
    <t>Estimated Generation, Onsite Offset (kWh)</t>
  </si>
  <si>
    <t>Estimated Generation, Exports (kWh)</t>
  </si>
  <si>
    <t>Cost Shift ($ M)</t>
  </si>
  <si>
    <t>SCE Cost Shift Calculations</t>
  </si>
  <si>
    <t>Avoided Costs (2022 ACC)</t>
  </si>
  <si>
    <t>Installed Capacity</t>
  </si>
  <si>
    <t>SDG&amp;E Cost Shift Calculations</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</si>
</sst>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quot;$&quot;#,##0&quot; &quot;;(&quot;$&quot;#,##0)"/>
    <numFmt numFmtId="165" formatCode="&quot;$&quot;#,##0.00&quot; &quot;;(&quot;$&quot;#,##0.00)"/>
    <numFmt numFmtId="166" formatCode="&quot;$&quot;#,##0.000&quot; &quot;;(&quot;$&quot;#,##0.000)"/>
    <numFmt numFmtId="167" formatCode="&quot;$&quot;#,##0.00000&quot; &quot;;(&quot;$&quot;#,##0.00000)"/>
    <numFmt numFmtId="168" formatCode="0.0%"/>
    <numFmt numFmtId="169" formatCode="&quot; &quot;&quot;$&quot;* #,##0&quot; &quot;;&quot; &quot;&quot;$&quot;* (#,##0);&quot; &quot;&quot;$&quot;* &quot;-&quot;??&quot; &quot;"/>
    <numFmt numFmtId="170" formatCode="&quot;$&quot;#,##0.0000&quot; &quot;;(&quot;$&quot;#,##0.0000)"/>
  </numFmts>
  <fonts count="23">
    <font>
      <sz val="11.0"/>
      <color rgb="FF000000"/>
      <name val="Calibri"/>
      <scheme val="minor"/>
    </font>
    <font>
      <sz val="11.0"/>
      <color rgb="FF000000"/>
      <name val="Calibri"/>
    </font>
    <font>
      <sz val="12.0"/>
      <color rgb="FF000000"/>
      <name val="Calibri"/>
    </font>
    <font/>
    <font>
      <b/>
      <sz val="16.0"/>
      <color rgb="FF000000"/>
      <name val="Helvetica Neue"/>
    </font>
    <font>
      <color theme="1"/>
      <name val="Calibri"/>
      <scheme val="minor"/>
    </font>
    <font>
      <sz val="18.0"/>
      <color rgb="FF000000"/>
      <name val="Calibri"/>
    </font>
    <font>
      <sz val="14.0"/>
      <color rgb="FF000000"/>
      <name val="Calibri"/>
    </font>
    <font>
      <b/>
      <sz val="18.0"/>
      <color rgb="FF000000"/>
      <name val="Helvetica Neue"/>
    </font>
    <font>
      <sz val="36.0"/>
      <color rgb="FF000000"/>
      <name val="Calibri"/>
    </font>
    <font>
      <b/>
      <sz val="11.0"/>
      <color rgb="FF000000"/>
      <name val="Helvetica Neue"/>
    </font>
    <font>
      <sz val="16.0"/>
      <color rgb="FF000000"/>
      <name val="Calibri"/>
    </font>
    <font>
      <u/>
      <sz val="12.0"/>
      <color rgb="FF0000FF"/>
      <name val="Calibri"/>
    </font>
    <font>
      <b/>
      <sz val="12.0"/>
      <color rgb="FF000000"/>
      <name val="Helvetica Neue"/>
    </font>
    <font>
      <u/>
      <sz val="12.0"/>
      <color rgb="FF0000FF"/>
      <name val="Calibri"/>
    </font>
    <font>
      <b/>
      <sz val="14.0"/>
      <color rgb="FF000000"/>
      <name val="Helvetica Neue"/>
    </font>
    <font>
      <sz val="11.0"/>
      <color theme="1"/>
      <name val="Calibri"/>
    </font>
    <font>
      <u/>
      <color rgb="FF0000FF"/>
    </font>
    <font>
      <u/>
      <sz val="11.0"/>
      <color rgb="FF0000FF"/>
      <name val="Calibri"/>
    </font>
    <font>
      <sz val="11.0"/>
      <color rgb="FFFF0000"/>
      <name val="Calibri"/>
    </font>
    <font>
      <b/>
      <sz val="11.0"/>
      <color rgb="FFFF0000"/>
      <name val="Helvetica Neue"/>
    </font>
    <font>
      <b/>
      <sz val="10.0"/>
      <color rgb="FFFFFFFF"/>
      <name val="Arial"/>
    </font>
    <font>
      <sz val="10.0"/>
      <color rgb="FF000000"/>
      <name val="Arial"/>
    </font>
  </fonts>
  <fills count="10">
    <fill>
      <patternFill patternType="none"/>
    </fill>
    <fill>
      <patternFill patternType="lightGray"/>
    </fill>
    <fill>
      <patternFill patternType="solid">
        <fgColor rgb="FFFFFFFF"/>
        <bgColor rgb="FFFFFFFF"/>
      </patternFill>
    </fill>
    <fill>
      <patternFill patternType="solid">
        <fgColor rgb="FFE7E6E6"/>
        <bgColor rgb="FFE7E6E6"/>
      </patternFill>
    </fill>
    <fill>
      <patternFill patternType="solid">
        <fgColor rgb="FF5E88B1"/>
        <bgColor rgb="FF5E88B1"/>
      </patternFill>
    </fill>
    <fill>
      <patternFill patternType="solid">
        <fgColor rgb="FFDEEAF6"/>
        <bgColor rgb="FFDEEAF6"/>
      </patternFill>
    </fill>
    <fill>
      <patternFill patternType="solid">
        <fgColor rgb="FFEEF3F4"/>
        <bgColor rgb="FFEEF3F4"/>
      </patternFill>
    </fill>
    <fill>
      <patternFill patternType="solid">
        <fgColor rgb="FFADACAC"/>
        <bgColor rgb="FFADACAC"/>
      </patternFill>
    </fill>
    <fill>
      <patternFill patternType="solid">
        <fgColor rgb="FFFF0000"/>
        <bgColor rgb="FFFF0000"/>
      </patternFill>
    </fill>
    <fill>
      <patternFill patternType="solid">
        <fgColor rgb="FFFFFFCC"/>
        <bgColor rgb="FFFFFFCC"/>
      </patternFill>
    </fill>
  </fills>
  <borders count="66">
    <border/>
    <border>
      <left style="thin">
        <color rgb="FFAAAAAA"/>
      </left>
      <top style="thin">
        <color rgb="FFAAAAAA"/>
      </top>
    </border>
    <border>
      <top style="thin">
        <color rgb="FFAAAAAA"/>
      </top>
    </border>
    <border>
      <right style="thin">
        <color rgb="FFAAAAAA"/>
      </right>
      <top style="thin">
        <color rgb="FFAAAAAA"/>
      </top>
    </border>
    <border>
      <left style="thin">
        <color rgb="FFAAAAAA"/>
      </left>
    </border>
    <border>
      <right style="thin">
        <color rgb="FFAAAAAA"/>
      </right>
    </border>
    <border>
      <left/>
      <top/>
      <bottom/>
    </border>
    <border>
      <top/>
      <bottom/>
    </border>
    <border>
      <right/>
      <top/>
      <bottom/>
    </border>
    <border>
      <left style="thin">
        <color rgb="FFAAAAAA"/>
      </left>
      <right style="thin">
        <color rgb="FFAAAAAA"/>
      </right>
      <top style="thin">
        <color rgb="FFAAAAAA"/>
      </top>
      <bottom style="thin">
        <color rgb="FFAAAAAA"/>
      </bottom>
    </border>
    <border>
      <left style="thin">
        <color rgb="FFAAAAAA"/>
      </left>
      <bottom style="thin">
        <color rgb="FFAAAAAA"/>
      </bottom>
    </border>
    <border>
      <bottom style="thin">
        <color rgb="FFAAAAAA"/>
      </bottom>
    </border>
    <border>
      <right style="thin">
        <color rgb="FFAAAAAA"/>
      </right>
      <bottom style="thin">
        <color rgb="FFAAAAAA"/>
      </bottom>
    </border>
    <border>
      <left style="thin">
        <color rgb="FFAAAAAA"/>
      </left>
      <right style="thin">
        <color rgb="FFAAAAAA"/>
      </right>
      <top style="thin">
        <color rgb="FFAAAAAA"/>
      </top>
      <bottom style="thin">
        <color rgb="FF000000"/>
      </bottom>
    </border>
    <border>
      <left style="thin">
        <color rgb="FFAAAAAA"/>
      </left>
      <right style="thin">
        <color rgb="FF000000"/>
      </right>
      <top style="thin">
        <color rgb="FFAAAAAA"/>
      </top>
      <bottom style="thin">
        <color rgb="FFAAAAAA"/>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AAAAAA"/>
      </top>
      <bottom style="thin">
        <color rgb="FFAAAAAA"/>
      </bottom>
    </border>
    <border>
      <left/>
      <right/>
      <top/>
      <bottom/>
    </border>
    <border>
      <left style="thin">
        <color rgb="FF000000"/>
      </left>
      <right style="thin">
        <color rgb="FFAAAAAA"/>
      </right>
      <top style="thin">
        <color rgb="FFAAAAAA"/>
      </top>
      <bottom style="thin">
        <color rgb="FFAAAAAA"/>
      </bottom>
    </border>
    <border>
      <left style="thin">
        <color rgb="FFAAAAAA"/>
      </left>
      <top style="thin">
        <color rgb="FFAAAAAA"/>
      </top>
      <bottom/>
    </border>
    <border>
      <top style="thin">
        <color rgb="FFAAAAAA"/>
      </top>
      <bottom/>
    </border>
    <border>
      <right/>
      <top style="thin">
        <color rgb="FFAAAAAA"/>
      </top>
      <bottom/>
    </border>
    <border>
      <left/>
      <right/>
      <top style="thin">
        <color rgb="FFAAAAAA"/>
      </top>
      <bottom/>
    </border>
    <border>
      <left style="thin">
        <color rgb="FFAAAAAA"/>
      </left>
      <right style="thin">
        <color rgb="FFAAAAAA"/>
      </right>
      <top style="thin">
        <color rgb="FF000000"/>
      </top>
      <bottom style="thin">
        <color rgb="FFAAAAAA"/>
      </bottom>
    </border>
    <border>
      <left/>
      <right style="thin">
        <color rgb="FFAAAAAA"/>
      </right>
      <top style="thin">
        <color rgb="FFAAAAAA"/>
      </top>
      <bottom/>
    </border>
    <border>
      <left style="thin">
        <color rgb="FFAAAAAA"/>
      </left>
      <right style="thin">
        <color rgb="FFAAAAAA"/>
      </right>
      <top style="thin">
        <color rgb="FF000000"/>
      </top>
      <bottom style="thin">
        <color rgb="FF000000"/>
      </bottom>
    </border>
    <border>
      <left style="thin">
        <color rgb="FFAAAAAA"/>
      </left>
      <right/>
      <top/>
      <bottom/>
    </border>
    <border>
      <left/>
      <right style="thin">
        <color rgb="FFAAAAAA"/>
      </right>
      <top/>
      <bottom/>
    </border>
    <border>
      <left/>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right style="thin">
        <color rgb="FF000000"/>
      </right>
      <top/>
      <bottom/>
    </border>
    <border>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right/>
      <top/>
      <bottom/>
    </border>
    <border>
      <left/>
      <right style="thin">
        <color rgb="FF000000"/>
      </right>
      <top/>
      <bottom style="thin">
        <color rgb="FF000000"/>
      </bottom>
    </border>
    <border>
      <left style="thin">
        <color rgb="FFAAAAAA"/>
      </left>
      <right style="thin">
        <color rgb="FFAAAAAA"/>
      </right>
      <top style="thin">
        <color rgb="FF000000"/>
      </top>
      <bottom/>
    </border>
    <border>
      <left style="thin">
        <color rgb="FFAAAAAA"/>
      </left>
      <right style="thin">
        <color rgb="FF000000"/>
      </right>
      <top style="thin">
        <color rgb="FF000000"/>
      </top>
      <bottom/>
    </border>
    <border>
      <left style="thin">
        <color rgb="FF000000"/>
      </left>
      <right style="thin">
        <color rgb="FF000000"/>
      </right>
      <top/>
      <bottom/>
    </border>
    <border>
      <left style="thin">
        <color rgb="FF000000"/>
      </left>
      <right style="thin">
        <color rgb="FFAAAAAA"/>
      </right>
      <top style="thin">
        <color rgb="FF000000"/>
      </top>
      <bottom/>
    </border>
    <border>
      <left style="thin">
        <color rgb="FF000000"/>
      </left>
      <right style="thin">
        <color rgb="FF000000"/>
      </right>
      <top style="thin">
        <color rgb="FF000000"/>
      </top>
    </border>
    <border>
      <left style="thin">
        <color rgb="FF000000"/>
      </left>
      <right style="thin">
        <color rgb="FF000000"/>
      </right>
    </border>
    <border>
      <left/>
      <right/>
      <top style="thin">
        <color rgb="FF000000"/>
      </top>
      <bottom/>
    </border>
    <border>
      <left/>
      <right/>
      <top style="thin">
        <color rgb="FF000000"/>
      </top>
      <bottom style="thin">
        <color rgb="FF000000"/>
      </bottom>
    </border>
    <border>
      <left style="thin">
        <color rgb="FF000000"/>
      </left>
      <right style="thin">
        <color rgb="FF000000"/>
      </right>
      <bottom style="thin">
        <color rgb="FF000000"/>
      </bottom>
    </border>
    <border>
      <left style="thin">
        <color rgb="FFAAAAAA"/>
      </left>
      <right style="thin">
        <color rgb="FFAAAAAA"/>
      </right>
      <top/>
      <bottom/>
    </border>
    <border>
      <left style="thin">
        <color rgb="FFAAAAAA"/>
      </left>
      <right style="thin">
        <color rgb="FFAAAAAA"/>
      </right>
      <top/>
      <bottom style="thin">
        <color rgb="FF000000"/>
      </bottom>
    </border>
    <border>
      <left style="thin">
        <color rgb="FFAAAAAA"/>
      </left>
      <right style="thin">
        <color rgb="FF000000"/>
      </right>
      <top/>
      <bottom/>
    </border>
    <border>
      <left style="thin">
        <color rgb="FF000000"/>
      </left>
      <right style="thin">
        <color rgb="FFAAAAAA"/>
      </right>
      <top/>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AAAAAA"/>
      </left>
      <right/>
      <top/>
      <bottom style="thin">
        <color rgb="FFAAAAAA"/>
      </bottom>
    </border>
    <border>
      <left/>
      <right/>
      <top/>
      <bottom style="thin">
        <color rgb="FFAAAAAA"/>
      </bottom>
    </border>
    <border>
      <left/>
      <right style="thin">
        <color rgb="FFAAAAAA"/>
      </right>
      <top/>
      <bottom style="thin">
        <color rgb="FFAAAAAA"/>
      </bottom>
    </border>
    <border>
      <left/>
      <right style="thin">
        <color rgb="FFAAAAAA"/>
      </right>
      <top/>
      <bottom style="thin">
        <color rgb="FF000000"/>
      </bottom>
    </border>
    <border>
      <left/>
      <top style="thin">
        <color rgb="FF000000"/>
      </top>
      <bottom/>
    </border>
    <border>
      <top style="thin">
        <color rgb="FF000000"/>
      </top>
      <bottom/>
    </border>
    <border>
      <right/>
      <top style="thin">
        <color rgb="FF000000"/>
      </top>
      <bottom/>
    </border>
    <border>
      <left/>
      <right style="thin">
        <color rgb="FFAAAAAA"/>
      </right>
      <top style="thin">
        <color rgb="FF000000"/>
      </top>
      <bottom/>
    </border>
  </borders>
  <cellStyleXfs count="1">
    <xf borderId="0" fillId="0" fontId="0" numFmtId="0" applyAlignment="1" applyFont="1"/>
  </cellStyleXfs>
  <cellXfs count="221">
    <xf borderId="0" fillId="0" fontId="0" numFmtId="0" xfId="0" applyAlignment="1" applyFont="1">
      <alignment readingOrder="0" shrinkToFit="0" vertical="bottom" wrapText="0"/>
    </xf>
    <xf borderId="1" fillId="0" fontId="1" numFmtId="0" xfId="0" applyAlignment="1" applyBorder="1" applyFont="1">
      <alignment vertical="bottom"/>
    </xf>
    <xf borderId="2" fillId="0" fontId="1" numFmtId="0" xfId="0" applyAlignment="1" applyBorder="1" applyFont="1">
      <alignment vertical="bottom"/>
    </xf>
    <xf borderId="3" fillId="0" fontId="1" numFmtId="0" xfId="0" applyAlignment="1" applyBorder="1" applyFont="1">
      <alignment vertical="bottom"/>
    </xf>
    <xf borderId="0" fillId="0" fontId="1" numFmtId="0" xfId="0" applyAlignment="1" applyFont="1">
      <alignment vertical="bottom"/>
    </xf>
    <xf borderId="4" fillId="0" fontId="1" numFmtId="0" xfId="0" applyAlignment="1" applyBorder="1" applyFont="1">
      <alignment vertical="bottom"/>
    </xf>
    <xf borderId="5" fillId="0" fontId="1" numFmtId="0" xfId="0" applyAlignment="1" applyBorder="1" applyFont="1">
      <alignment vertical="bottom"/>
    </xf>
    <xf borderId="6" fillId="2" fontId="2" numFmtId="49" xfId="0" applyAlignment="1" applyBorder="1" applyFill="1" applyFont="1" applyNumberFormat="1">
      <alignment horizontal="left" shrinkToFit="0" vertical="bottom" wrapText="1"/>
    </xf>
    <xf borderId="7" fillId="0" fontId="3" numFmtId="0" xfId="0" applyBorder="1" applyFont="1"/>
    <xf borderId="8" fillId="0" fontId="3" numFmtId="0" xfId="0" applyBorder="1" applyFont="1"/>
    <xf borderId="1" fillId="2" fontId="4" numFmtId="0" xfId="0" applyAlignment="1" applyBorder="1" applyFont="1">
      <alignment horizontal="center" vertical="bottom"/>
    </xf>
    <xf borderId="2" fillId="0" fontId="3" numFmtId="0" xfId="0" applyBorder="1" applyFont="1"/>
    <xf borderId="3" fillId="0" fontId="3" numFmtId="0" xfId="0" applyBorder="1" applyFont="1"/>
    <xf borderId="9" fillId="2" fontId="1" numFmtId="0" xfId="0" applyAlignment="1" applyBorder="1" applyFont="1">
      <alignment vertical="bottom"/>
    </xf>
    <xf borderId="0" fillId="0" fontId="5" numFmtId="0" xfId="0" applyAlignment="1" applyFont="1">
      <alignment readingOrder="0"/>
    </xf>
    <xf borderId="9" fillId="2" fontId="6" numFmtId="0" xfId="0" applyAlignment="1" applyBorder="1" applyFont="1">
      <alignment vertical="bottom"/>
    </xf>
    <xf borderId="4" fillId="0" fontId="3" numFmtId="0" xfId="0" applyBorder="1" applyFont="1"/>
    <xf borderId="5" fillId="0" fontId="3" numFmtId="0" xfId="0" applyBorder="1" applyFont="1"/>
    <xf borderId="9" fillId="2" fontId="1" numFmtId="0" xfId="0" applyAlignment="1" applyBorder="1" applyFont="1">
      <alignment readingOrder="0" vertical="bottom"/>
    </xf>
    <xf borderId="10" fillId="0" fontId="3" numFmtId="0" xfId="0" applyBorder="1" applyFont="1"/>
    <xf borderId="11" fillId="0" fontId="3" numFmtId="0" xfId="0" applyBorder="1" applyFont="1"/>
    <xf borderId="12" fillId="0" fontId="3" numFmtId="0" xfId="0" applyBorder="1" applyFont="1"/>
    <xf borderId="9" fillId="2" fontId="4" numFmtId="0" xfId="0" applyAlignment="1" applyBorder="1" applyFont="1">
      <alignment horizontal="center" vertical="bottom"/>
    </xf>
    <xf borderId="13" fillId="2" fontId="4" numFmtId="0" xfId="0" applyAlignment="1" applyBorder="1" applyFont="1">
      <alignment horizontal="center" vertical="bottom"/>
    </xf>
    <xf borderId="13" fillId="2" fontId="1" numFmtId="0" xfId="0" applyAlignment="1" applyBorder="1" applyFont="1">
      <alignment vertical="bottom"/>
    </xf>
    <xf borderId="0" fillId="0" fontId="7" numFmtId="49" xfId="0" applyAlignment="1" applyFont="1" applyNumberFormat="1">
      <alignment horizontal="left" vertical="bottom"/>
    </xf>
    <xf borderId="14" fillId="2" fontId="1" numFmtId="0" xfId="0" applyAlignment="1" applyBorder="1" applyFont="1">
      <alignment vertical="bottom"/>
    </xf>
    <xf borderId="15" fillId="2" fontId="2" numFmtId="49" xfId="0" applyAlignment="1" applyBorder="1" applyFont="1" applyNumberFormat="1">
      <alignment horizontal="center" shrinkToFit="0" vertical="center" wrapText="1"/>
    </xf>
    <xf borderId="9" fillId="2" fontId="4" numFmtId="49" xfId="0" applyAlignment="1" applyBorder="1" applyFont="1" applyNumberFormat="1">
      <alignment vertical="bottom"/>
    </xf>
    <xf borderId="16" fillId="2" fontId="8" numFmtId="49" xfId="0" applyAlignment="1" applyBorder="1" applyFont="1" applyNumberFormat="1">
      <alignment horizontal="center" vertical="center"/>
    </xf>
    <xf borderId="15" fillId="3" fontId="2" numFmtId="49" xfId="0" applyAlignment="1" applyBorder="1" applyFill="1" applyFont="1" applyNumberFormat="1">
      <alignment horizontal="center" shrinkToFit="0" vertical="center" wrapText="1"/>
    </xf>
    <xf borderId="9" fillId="2" fontId="4" numFmtId="0" xfId="0" applyAlignment="1" applyBorder="1" applyFont="1">
      <alignment vertical="bottom"/>
    </xf>
    <xf borderId="16" fillId="2" fontId="9" numFmtId="49" xfId="0" applyAlignment="1" applyBorder="1" applyFont="1" applyNumberFormat="1">
      <alignment horizontal="center" vertical="center"/>
    </xf>
    <xf borderId="17" fillId="4" fontId="2" numFmtId="49" xfId="0" applyAlignment="1" applyBorder="1" applyFill="1" applyFont="1" applyNumberFormat="1">
      <alignment horizontal="left" vertical="bottom"/>
    </xf>
    <xf borderId="15" fillId="5" fontId="2" numFmtId="49" xfId="0" applyAlignment="1" applyBorder="1" applyFill="1" applyFont="1" applyNumberFormat="1">
      <alignment horizontal="center" shrinkToFit="0" vertical="center" wrapText="1"/>
    </xf>
    <xf borderId="18" fillId="2" fontId="6" numFmtId="0" xfId="0" applyAlignment="1" applyBorder="1" applyFont="1">
      <alignment horizontal="center" vertical="center"/>
    </xf>
    <xf borderId="9" fillId="2" fontId="1" numFmtId="0" xfId="0" applyAlignment="1" applyBorder="1" applyFont="1">
      <alignment horizontal="center" vertical="center"/>
    </xf>
    <xf borderId="9" fillId="2" fontId="6" numFmtId="0" xfId="0" applyAlignment="1" applyBorder="1" applyFont="1">
      <alignment horizontal="center" vertical="center"/>
    </xf>
    <xf borderId="19" fillId="2" fontId="4" numFmtId="49" xfId="0" applyAlignment="1" applyBorder="1" applyFont="1" applyNumberFormat="1">
      <alignment horizontal="left" vertical="bottom"/>
    </xf>
    <xf borderId="20" fillId="0" fontId="3" numFmtId="0" xfId="0" applyBorder="1" applyFont="1"/>
    <xf borderId="17" fillId="4" fontId="2" numFmtId="0" xfId="0" applyAlignment="1" applyBorder="1" applyFont="1">
      <alignment horizontal="left" vertical="bottom"/>
    </xf>
    <xf borderId="21" fillId="0" fontId="3" numFmtId="0" xfId="0" applyBorder="1" applyFont="1"/>
    <xf borderId="22" fillId="2" fontId="1" numFmtId="0" xfId="0" applyAlignment="1" applyBorder="1" applyFont="1">
      <alignment vertical="bottom"/>
    </xf>
    <xf borderId="9" fillId="2" fontId="10" numFmtId="0" xfId="0" applyAlignment="1" applyBorder="1" applyFont="1">
      <alignment vertical="center"/>
    </xf>
    <xf borderId="23" fillId="2" fontId="1" numFmtId="0" xfId="0" applyAlignment="1" applyBorder="1" applyFont="1">
      <alignment horizontal="center" vertical="center"/>
    </xf>
    <xf borderId="24" fillId="2" fontId="1" numFmtId="0" xfId="0" applyAlignment="1" applyBorder="1" applyFont="1">
      <alignment vertical="bottom"/>
    </xf>
    <xf borderId="13" fillId="2" fontId="1" numFmtId="0" xfId="0" applyAlignment="1" applyBorder="1" applyFont="1">
      <alignment horizontal="center" vertical="center"/>
    </xf>
    <xf borderId="17" fillId="6" fontId="2" numFmtId="0" xfId="0" applyAlignment="1" applyBorder="1" applyFill="1" applyFont="1">
      <alignment horizontal="left" vertical="bottom"/>
    </xf>
    <xf borderId="25" fillId="2" fontId="1" numFmtId="0" xfId="0" applyAlignment="1" applyBorder="1" applyFont="1">
      <alignment horizontal="center" vertical="center"/>
    </xf>
    <xf borderId="17" fillId="6" fontId="2" numFmtId="49" xfId="0" applyAlignment="1" applyBorder="1" applyFont="1" applyNumberFormat="1">
      <alignment horizontal="left" vertical="bottom"/>
    </xf>
    <xf borderId="26" fillId="2" fontId="4" numFmtId="0" xfId="0" applyAlignment="1" applyBorder="1" applyFont="1">
      <alignment horizontal="left" vertical="bottom"/>
    </xf>
    <xf borderId="13" fillId="2" fontId="6" numFmtId="0" xfId="0" applyAlignment="1" applyBorder="1" applyFont="1">
      <alignment horizontal="center" vertical="center"/>
    </xf>
    <xf borderId="17" fillId="2" fontId="11" numFmtId="0" xfId="0" applyAlignment="1" applyBorder="1" applyFont="1">
      <alignment horizontal="left" vertical="bottom"/>
    </xf>
    <xf borderId="17" fillId="2" fontId="1" numFmtId="0" xfId="0" applyAlignment="1" applyBorder="1" applyFont="1">
      <alignment vertical="bottom"/>
    </xf>
    <xf borderId="17" fillId="6" fontId="12" numFmtId="49" xfId="0" applyAlignment="1" applyBorder="1" applyFont="1" applyNumberFormat="1">
      <alignment horizontal="left" vertical="bottom"/>
    </xf>
    <xf borderId="27" fillId="2" fontId="1" numFmtId="0" xfId="0" applyAlignment="1" applyBorder="1" applyFont="1">
      <alignment vertical="bottom"/>
    </xf>
    <xf borderId="26" fillId="2" fontId="1" numFmtId="0" xfId="0" applyAlignment="1" applyBorder="1" applyFont="1">
      <alignment vertical="bottom"/>
    </xf>
    <xf borderId="17" fillId="2" fontId="10" numFmtId="49" xfId="0" applyAlignment="1" applyBorder="1" applyFont="1" applyNumberFormat="1">
      <alignment vertical="bottom"/>
    </xf>
    <xf borderId="28" fillId="2" fontId="1" numFmtId="0" xfId="0" applyAlignment="1" applyBorder="1" applyFont="1">
      <alignment vertical="bottom"/>
    </xf>
    <xf borderId="13" fillId="2" fontId="1" numFmtId="0" xfId="0" applyAlignment="1" applyBorder="1" applyFont="1">
      <alignment shrinkToFit="0" vertical="bottom" wrapText="1"/>
    </xf>
    <xf borderId="9" fillId="2" fontId="1" numFmtId="0" xfId="0" applyAlignment="1" applyBorder="1" applyFont="1">
      <alignment shrinkToFit="0" vertical="center" wrapText="1"/>
    </xf>
    <xf borderId="14" fillId="2" fontId="10" numFmtId="0" xfId="0" applyAlignment="1" applyBorder="1" applyFont="1">
      <alignment horizontal="center" shrinkToFit="0" vertical="center" wrapText="1"/>
    </xf>
    <xf borderId="29" fillId="2" fontId="13" numFmtId="49" xfId="0" applyAlignment="1" applyBorder="1" applyFont="1" applyNumberFormat="1">
      <alignment horizontal="center" shrinkToFit="0" vertical="center" wrapText="1"/>
    </xf>
    <xf borderId="30" fillId="0" fontId="3" numFmtId="0" xfId="0" applyBorder="1" applyFont="1"/>
    <xf borderId="31" fillId="2" fontId="1" numFmtId="0" xfId="0" applyAlignment="1" applyBorder="1" applyFont="1">
      <alignment vertical="bottom"/>
    </xf>
    <xf borderId="32" fillId="0" fontId="3" numFmtId="0" xfId="0" applyBorder="1" applyFont="1"/>
    <xf borderId="17" fillId="6" fontId="14" numFmtId="0" xfId="0" applyAlignment="1" applyBorder="1" applyFont="1">
      <alignment horizontal="left" vertical="bottom"/>
    </xf>
    <xf borderId="33" fillId="7" fontId="2" numFmtId="0" xfId="0" applyAlignment="1" applyBorder="1" applyFill="1" applyFont="1">
      <alignment horizontal="center" shrinkToFit="0" vertical="center" wrapText="1"/>
    </xf>
    <xf borderId="29" fillId="2" fontId="1" numFmtId="49" xfId="0" applyAlignment="1" applyBorder="1" applyFont="1" applyNumberFormat="1">
      <alignment horizontal="center" vertical="center"/>
    </xf>
    <xf borderId="34" fillId="2" fontId="1" numFmtId="0" xfId="0" applyAlignment="1" applyBorder="1" applyFont="1">
      <alignment vertical="bottom"/>
    </xf>
    <xf borderId="15" fillId="2" fontId="1" numFmtId="0" xfId="0" applyAlignment="1" applyBorder="1" applyFont="1">
      <alignment horizontal="center" vertical="center"/>
    </xf>
    <xf borderId="29" fillId="2" fontId="10" numFmtId="49" xfId="0" applyAlignment="1" applyBorder="1" applyFont="1" applyNumberFormat="1">
      <alignment horizontal="center" vertical="center"/>
    </xf>
    <xf borderId="33" fillId="7" fontId="1" numFmtId="0" xfId="0" applyAlignment="1" applyBorder="1" applyFont="1">
      <alignment shrinkToFit="0" vertical="bottom" wrapText="1"/>
    </xf>
    <xf borderId="18" fillId="2" fontId="10" numFmtId="0" xfId="0" applyAlignment="1" applyBorder="1" applyFont="1">
      <alignment vertical="center"/>
    </xf>
    <xf borderId="9" fillId="2" fontId="1" numFmtId="164" xfId="0" applyAlignment="1" applyBorder="1" applyFont="1" applyNumberFormat="1">
      <alignment shrinkToFit="0" vertical="center" wrapText="1"/>
    </xf>
    <xf borderId="28" fillId="2" fontId="10" numFmtId="49" xfId="0" applyAlignment="1" applyBorder="1" applyFont="1" applyNumberFormat="1">
      <alignment vertical="bottom"/>
    </xf>
    <xf borderId="13" fillId="2" fontId="1" numFmtId="164" xfId="0" applyAlignment="1" applyBorder="1" applyFont="1" applyNumberFormat="1">
      <alignment horizontal="center" shrinkToFit="0" vertical="center" wrapText="1"/>
    </xf>
    <xf borderId="35" fillId="2" fontId="1" numFmtId="0" xfId="0" applyAlignment="1" applyBorder="1" applyFont="1">
      <alignment vertical="bottom"/>
    </xf>
    <xf borderId="36" fillId="2" fontId="1" numFmtId="164" xfId="0" applyAlignment="1" applyBorder="1" applyFont="1" applyNumberFormat="1">
      <alignment horizontal="center" shrinkToFit="0" vertical="center" wrapText="1"/>
    </xf>
    <xf borderId="15" fillId="2" fontId="1" numFmtId="49" xfId="0" applyAlignment="1" applyBorder="1" applyFont="1" applyNumberFormat="1">
      <alignment horizontal="center" vertical="center"/>
    </xf>
    <xf borderId="25" fillId="2" fontId="1" numFmtId="0" xfId="0" applyAlignment="1" applyBorder="1" applyFont="1">
      <alignment horizontal="center" shrinkToFit="0" vertical="center" wrapText="1"/>
    </xf>
    <xf borderId="36" fillId="2" fontId="6" numFmtId="0" xfId="0" applyAlignment="1" applyBorder="1" applyFont="1">
      <alignment horizontal="center" shrinkToFit="0" vertical="center" wrapText="1"/>
    </xf>
    <xf borderId="37" fillId="2" fontId="1" numFmtId="0" xfId="0" applyAlignment="1" applyBorder="1" applyFont="1">
      <alignment horizontal="center" shrinkToFit="0" vertical="center" wrapText="1"/>
    </xf>
    <xf borderId="38" fillId="7" fontId="1" numFmtId="0" xfId="0" applyAlignment="1" applyBorder="1" applyFont="1">
      <alignment horizontal="center" shrinkToFit="0" vertical="center" wrapText="1"/>
    </xf>
    <xf borderId="39" fillId="2" fontId="6" numFmtId="0" xfId="0" applyAlignment="1" applyBorder="1" applyFont="1">
      <alignment horizontal="center" shrinkToFit="0" vertical="center" wrapText="1"/>
    </xf>
    <xf borderId="39" fillId="2" fontId="1" numFmtId="0" xfId="0" applyAlignment="1" applyBorder="1" applyFont="1">
      <alignment horizontal="center" shrinkToFit="0" vertical="center" wrapText="1"/>
    </xf>
    <xf borderId="15" fillId="2" fontId="1" numFmtId="49" xfId="0" applyAlignment="1" applyBorder="1" applyFont="1" applyNumberFormat="1">
      <alignment horizontal="center" shrinkToFit="0" vertical="center" wrapText="1"/>
    </xf>
    <xf borderId="18" fillId="2" fontId="1" numFmtId="0" xfId="0" applyAlignment="1" applyBorder="1" applyFont="1">
      <alignment shrinkToFit="0" vertical="center" wrapText="1"/>
    </xf>
    <xf borderId="38" fillId="7" fontId="1" numFmtId="0" xfId="0" applyAlignment="1" applyBorder="1" applyFont="1">
      <alignment shrinkToFit="0" vertical="bottom" wrapText="1"/>
    </xf>
    <xf borderId="14" fillId="2" fontId="1" numFmtId="164" xfId="0" applyAlignment="1" applyBorder="1" applyFont="1" applyNumberFormat="1">
      <alignment shrinkToFit="0" vertical="center" wrapText="1"/>
    </xf>
    <xf borderId="40" fillId="3" fontId="15" numFmtId="49" xfId="0" applyAlignment="1" applyBorder="1" applyFont="1" applyNumberFormat="1">
      <alignment horizontal="center" shrinkToFit="0" vertical="center" wrapText="1"/>
    </xf>
    <xf borderId="38" fillId="3" fontId="1" numFmtId="0" xfId="0" applyAlignment="1" applyBorder="1" applyFont="1">
      <alignment horizontal="center" shrinkToFit="0" vertical="center" wrapText="1"/>
    </xf>
    <xf borderId="29" fillId="3" fontId="1" numFmtId="49" xfId="0" applyAlignment="1" applyBorder="1" applyFont="1" applyNumberFormat="1">
      <alignment horizontal="center" readingOrder="0" shrinkToFit="0" vertical="center" wrapText="1"/>
    </xf>
    <xf borderId="38" fillId="3" fontId="8" numFmtId="49" xfId="0" applyAlignment="1" applyBorder="1" applyFont="1" applyNumberFormat="1">
      <alignment horizontal="center" shrinkToFit="0" vertical="center" wrapText="1"/>
    </xf>
    <xf borderId="15" fillId="3" fontId="1" numFmtId="49" xfId="0" applyAlignment="1" applyBorder="1" applyFont="1" applyNumberFormat="1">
      <alignment horizontal="center" shrinkToFit="0" vertical="center" wrapText="1"/>
    </xf>
    <xf borderId="38" fillId="3" fontId="6" numFmtId="0" xfId="0" applyAlignment="1" applyBorder="1" applyFont="1">
      <alignment horizontal="center" shrinkToFit="0" vertical="center" wrapText="1"/>
    </xf>
    <xf borderId="15" fillId="2" fontId="1" numFmtId="164" xfId="0" applyAlignment="1" applyBorder="1" applyFont="1" applyNumberFormat="1">
      <alignment horizontal="center" shrinkToFit="0" vertical="center" wrapText="1"/>
    </xf>
    <xf borderId="15" fillId="2" fontId="10" numFmtId="164" xfId="0" applyAlignment="1" applyBorder="1" applyFont="1" applyNumberFormat="1">
      <alignment horizontal="center" shrinkToFit="0" vertical="center" wrapText="1"/>
    </xf>
    <xf borderId="18" fillId="2" fontId="1" numFmtId="164" xfId="0" applyAlignment="1" applyBorder="1" applyFont="1" applyNumberFormat="1">
      <alignment shrinkToFit="0" vertical="center" wrapText="1"/>
    </xf>
    <xf borderId="23" fillId="2" fontId="1" numFmtId="164" xfId="0" applyAlignment="1" applyBorder="1" applyFont="1" applyNumberFormat="1">
      <alignment horizontal="center" shrinkToFit="0" vertical="center" wrapText="1"/>
    </xf>
    <xf borderId="23" fillId="2" fontId="10" numFmtId="164" xfId="0" applyAlignment="1" applyBorder="1" applyFont="1" applyNumberFormat="1">
      <alignment horizontal="center" shrinkToFit="0" vertical="center" wrapText="1"/>
    </xf>
    <xf borderId="13" fillId="2" fontId="1" numFmtId="0" xfId="0" applyAlignment="1" applyBorder="1" applyFont="1">
      <alignment horizontal="center" shrinkToFit="0" vertical="center" wrapText="1"/>
    </xf>
    <xf borderId="29" fillId="8" fontId="1" numFmtId="49" xfId="0" applyAlignment="1" applyBorder="1" applyFill="1" applyFont="1" applyNumberFormat="1">
      <alignment horizontal="center" shrinkToFit="0" vertical="center" wrapText="1"/>
    </xf>
    <xf borderId="29" fillId="2" fontId="10" numFmtId="49" xfId="0" applyAlignment="1" applyBorder="1" applyFont="1" applyNumberFormat="1">
      <alignment horizontal="center" shrinkToFit="0" vertical="center" wrapText="1"/>
    </xf>
    <xf borderId="18" fillId="2" fontId="1" numFmtId="0" xfId="0" applyAlignment="1" applyBorder="1" applyFont="1">
      <alignment horizontal="center" shrinkToFit="0" vertical="center" wrapText="1"/>
    </xf>
    <xf borderId="15" fillId="8" fontId="1" numFmtId="49" xfId="0" applyAlignment="1" applyBorder="1" applyFont="1" applyNumberFormat="1">
      <alignment horizontal="center" shrinkToFit="0" vertical="center" wrapText="1"/>
    </xf>
    <xf borderId="41" fillId="0" fontId="3" numFmtId="0" xfId="0" applyBorder="1" applyFont="1"/>
    <xf borderId="34" fillId="3" fontId="10" numFmtId="164" xfId="0" applyAlignment="1" applyBorder="1" applyFont="1" applyNumberFormat="1">
      <alignment horizontal="center" shrinkToFit="0" vertical="center" wrapText="1"/>
    </xf>
    <xf borderId="42" fillId="3" fontId="1" numFmtId="164" xfId="0" applyAlignment="1" applyBorder="1" applyFont="1" applyNumberFormat="1">
      <alignment horizontal="center" shrinkToFit="0" vertical="center" wrapText="1"/>
    </xf>
    <xf borderId="42" fillId="3" fontId="1" numFmtId="0" xfId="0" applyAlignment="1" applyBorder="1" applyFont="1">
      <alignment horizontal="center" shrinkToFit="0" vertical="center" wrapText="1"/>
    </xf>
    <xf borderId="17" fillId="3" fontId="6" numFmtId="0" xfId="0" applyAlignment="1" applyBorder="1" applyFont="1">
      <alignment horizontal="center" shrinkToFit="0" vertical="center" wrapText="1"/>
    </xf>
    <xf borderId="31" fillId="3" fontId="1" numFmtId="0" xfId="0" applyAlignment="1" applyBorder="1" applyFont="1">
      <alignment horizontal="center" shrinkToFit="0" vertical="center" wrapText="1"/>
    </xf>
    <xf borderId="34" fillId="3" fontId="6" numFmtId="0" xfId="0" applyAlignment="1" applyBorder="1" applyFont="1">
      <alignment horizontal="center" shrinkToFit="0" vertical="center" wrapText="1"/>
    </xf>
    <xf borderId="43" fillId="3" fontId="1" numFmtId="0" xfId="0" applyAlignment="1" applyBorder="1" applyFont="1">
      <alignment horizontal="center" shrinkToFit="0" vertical="center" wrapText="1"/>
    </xf>
    <xf borderId="34" fillId="3" fontId="1" numFmtId="0" xfId="0" applyAlignment="1" applyBorder="1" applyFont="1">
      <alignment horizontal="center" shrinkToFit="0" vertical="center" wrapText="1"/>
    </xf>
    <xf borderId="44" fillId="0" fontId="3" numFmtId="0" xfId="0" applyBorder="1" applyFont="1"/>
    <xf borderId="17" fillId="3" fontId="1" numFmtId="0" xfId="0" applyAlignment="1" applyBorder="1" applyFont="1">
      <alignment horizontal="center" shrinkToFit="0" vertical="center" wrapText="1"/>
    </xf>
    <xf borderId="38" fillId="3" fontId="9" numFmtId="49" xfId="0" applyAlignment="1" applyBorder="1" applyFont="1" applyNumberFormat="1">
      <alignment horizontal="center" shrinkToFit="0" vertical="center" wrapText="1"/>
    </xf>
    <xf borderId="29" fillId="3" fontId="1" numFmtId="49" xfId="0" applyAlignment="1" applyBorder="1" applyFont="1" applyNumberFormat="1">
      <alignment horizontal="center" shrinkToFit="0" vertical="center" wrapText="1"/>
    </xf>
    <xf borderId="25" fillId="2" fontId="15" numFmtId="0" xfId="0" applyAlignment="1" applyBorder="1" applyFont="1">
      <alignment horizontal="center" shrinkToFit="0" vertical="center" wrapText="1"/>
    </xf>
    <xf borderId="45" fillId="2" fontId="1" numFmtId="0" xfId="0" applyAlignment="1" applyBorder="1" applyFont="1">
      <alignment horizontal="center" shrinkToFit="0" vertical="center" wrapText="1"/>
    </xf>
    <xf borderId="46" fillId="2" fontId="1" numFmtId="0" xfId="0" applyAlignment="1" applyBorder="1" applyFont="1">
      <alignment horizontal="center" shrinkToFit="0" vertical="center" wrapText="1"/>
    </xf>
    <xf borderId="45" fillId="2" fontId="6" numFmtId="0" xfId="0" applyAlignment="1" applyBorder="1" applyFont="1">
      <alignment horizontal="center" shrinkToFit="0" vertical="center" wrapText="1"/>
    </xf>
    <xf borderId="9" fillId="2" fontId="1" numFmtId="0" xfId="0" applyAlignment="1" applyBorder="1" applyFont="1">
      <alignment horizontal="center" shrinkToFit="0" vertical="center" wrapText="1"/>
    </xf>
    <xf borderId="47" fillId="2" fontId="1" numFmtId="0" xfId="0" applyAlignment="1" applyBorder="1" applyFont="1">
      <alignment horizontal="center" shrinkToFit="0" vertical="center" wrapText="1"/>
    </xf>
    <xf borderId="48" fillId="2" fontId="6" numFmtId="0" xfId="0" applyAlignment="1" applyBorder="1" applyFont="1">
      <alignment horizontal="center" shrinkToFit="0" vertical="center" wrapText="1"/>
    </xf>
    <xf borderId="48" fillId="2" fontId="1" numFmtId="0" xfId="0" applyAlignment="1" applyBorder="1" applyFont="1">
      <alignment horizontal="center" shrinkToFit="0" vertical="center" wrapText="1"/>
    </xf>
    <xf borderId="14" fillId="2" fontId="1" numFmtId="0" xfId="0" applyAlignment="1" applyBorder="1" applyFont="1">
      <alignment horizontal="center" shrinkToFit="0" vertical="center" wrapText="1"/>
    </xf>
    <xf borderId="15" fillId="5" fontId="15" numFmtId="49" xfId="0" applyAlignment="1" applyBorder="1" applyFont="1" applyNumberFormat="1">
      <alignment horizontal="center" shrinkToFit="0" vertical="center" wrapText="1"/>
    </xf>
    <xf borderId="38" fillId="5" fontId="1" numFmtId="0" xfId="0" applyAlignment="1" applyBorder="1" applyFont="1">
      <alignment horizontal="center" shrinkToFit="0" vertical="center" wrapText="1"/>
    </xf>
    <xf borderId="29" fillId="5" fontId="1" numFmtId="49" xfId="0" applyAlignment="1" applyBorder="1" applyFont="1" applyNumberFormat="1">
      <alignment horizontal="center" readingOrder="0" shrinkToFit="0" vertical="center" wrapText="1"/>
    </xf>
    <xf borderId="38" fillId="5" fontId="8" numFmtId="49" xfId="0" applyAlignment="1" applyBorder="1" applyFont="1" applyNumberFormat="1">
      <alignment horizontal="center" shrinkToFit="0" vertical="center" wrapText="1"/>
    </xf>
    <xf borderId="10" fillId="0" fontId="1" numFmtId="0" xfId="0" applyAlignment="1" applyBorder="1" applyFont="1">
      <alignment vertical="bottom"/>
    </xf>
    <xf borderId="15" fillId="5" fontId="1" numFmtId="49" xfId="0" applyAlignment="1" applyBorder="1" applyFont="1" applyNumberFormat="1">
      <alignment horizontal="center" shrinkToFit="0" vertical="center" wrapText="1"/>
    </xf>
    <xf borderId="49" fillId="7" fontId="1" numFmtId="0" xfId="0" applyAlignment="1" applyBorder="1" applyFont="1">
      <alignment horizontal="center" shrinkToFit="0" vertical="center" wrapText="1"/>
    </xf>
    <xf borderId="38" fillId="5" fontId="6" numFmtId="0" xfId="0" applyAlignment="1" applyBorder="1" applyFont="1">
      <alignment horizontal="center" shrinkToFit="0" vertical="center" wrapText="1"/>
    </xf>
    <xf borderId="9" fillId="2" fontId="1" numFmtId="0" xfId="0" applyAlignment="1" applyBorder="1" applyFont="1">
      <alignment shrinkToFit="0" vertical="bottom" wrapText="1"/>
    </xf>
    <xf borderId="12" fillId="0" fontId="1" numFmtId="0" xfId="0" applyAlignment="1" applyBorder="1" applyFont="1">
      <alignment vertical="bottom"/>
    </xf>
    <xf borderId="49" fillId="7" fontId="1" numFmtId="0" xfId="0" applyAlignment="1" applyBorder="1" applyFont="1">
      <alignment shrinkToFit="0" vertical="bottom" wrapText="1"/>
    </xf>
    <xf borderId="46" fillId="2" fontId="6" numFmtId="0" xfId="0" applyAlignment="1" applyBorder="1" applyFont="1">
      <alignment horizontal="center" shrinkToFit="0" vertical="center" wrapText="1"/>
    </xf>
    <xf borderId="25" fillId="2" fontId="1" numFmtId="0" xfId="0" applyAlignment="1" applyBorder="1" applyFont="1">
      <alignment shrinkToFit="0" vertical="bottom" wrapText="1"/>
    </xf>
    <xf borderId="9" fillId="2" fontId="10" numFmtId="0" xfId="0" applyAlignment="1" applyBorder="1" applyFont="1">
      <alignment shrinkToFit="0" vertical="center" wrapText="1"/>
    </xf>
    <xf borderId="50" fillId="2" fontId="1" numFmtId="49" xfId="0" applyAlignment="1" applyBorder="1" applyFont="1" applyNumberFormat="1">
      <alignment horizontal="left" shrinkToFit="0" vertical="top" wrapText="1"/>
    </xf>
    <xf borderId="51" fillId="0" fontId="3" numFmtId="0" xfId="0" applyBorder="1" applyFont="1"/>
    <xf borderId="52" fillId="0" fontId="3" numFmtId="0" xfId="0" applyBorder="1" applyFont="1"/>
    <xf borderId="53" fillId="0" fontId="3" numFmtId="0" xfId="0" applyBorder="1" applyFont="1"/>
    <xf borderId="54" fillId="0" fontId="3" numFmtId="0" xfId="0" applyBorder="1" applyFont="1"/>
    <xf borderId="55" fillId="0" fontId="3" numFmtId="0" xfId="0" applyBorder="1" applyFont="1"/>
    <xf borderId="56" fillId="0" fontId="3" numFmtId="0" xfId="0" applyBorder="1" applyFont="1"/>
    <xf borderId="18" fillId="2" fontId="10" numFmtId="0" xfId="0" applyAlignment="1" applyBorder="1" applyFont="1">
      <alignment shrinkToFit="0" vertical="center" wrapText="1"/>
    </xf>
    <xf borderId="57" fillId="0" fontId="3" numFmtId="0" xfId="0" applyBorder="1" applyFont="1"/>
    <xf borderId="9" fillId="2" fontId="1" numFmtId="164" xfId="0" applyAlignment="1" applyBorder="1" applyFont="1" applyNumberFormat="1">
      <alignment horizontal="center" shrinkToFit="0" vertical="center" wrapText="1"/>
    </xf>
    <xf borderId="18" fillId="2" fontId="1" numFmtId="164" xfId="0" applyAlignment="1" applyBorder="1" applyFont="1" applyNumberFormat="1">
      <alignment horizontal="center" shrinkToFit="0" vertical="center" wrapText="1"/>
    </xf>
    <xf borderId="9" fillId="2" fontId="1" numFmtId="164" xfId="0" applyAlignment="1" applyBorder="1" applyFont="1" applyNumberFormat="1">
      <alignment horizontal="center" vertical="center"/>
    </xf>
    <xf borderId="23" fillId="2" fontId="1" numFmtId="164" xfId="0" applyAlignment="1" applyBorder="1" applyFont="1" applyNumberFormat="1">
      <alignment horizontal="center" vertical="center"/>
    </xf>
    <xf borderId="0" fillId="0" fontId="16" numFmtId="0" xfId="0" applyAlignment="1" applyFont="1">
      <alignment readingOrder="0" vertical="bottom"/>
    </xf>
    <xf borderId="0" fillId="0" fontId="16" numFmtId="0" xfId="0" applyAlignment="1" applyFont="1">
      <alignment vertical="bottom"/>
    </xf>
    <xf borderId="47" fillId="2" fontId="1" numFmtId="0" xfId="0" applyAlignment="1" applyBorder="1" applyFont="1">
      <alignment vertical="bottom"/>
    </xf>
    <xf borderId="15" fillId="9" fontId="1" numFmtId="49" xfId="0" applyAlignment="1" applyBorder="1" applyFill="1" applyFont="1" applyNumberFormat="1">
      <alignment vertical="bottom"/>
    </xf>
    <xf borderId="38" fillId="2" fontId="1" numFmtId="0" xfId="0" applyAlignment="1" applyBorder="1" applyFont="1">
      <alignment vertical="bottom"/>
    </xf>
    <xf borderId="15" fillId="2" fontId="1" numFmtId="49" xfId="0" applyAlignment="1" applyBorder="1" applyFont="1" applyNumberFormat="1">
      <alignment vertical="bottom"/>
    </xf>
    <xf borderId="15" fillId="9" fontId="1" numFmtId="9" xfId="0" applyAlignment="1" applyBorder="1" applyFont="1" applyNumberFormat="1">
      <alignment horizontal="center" vertical="center"/>
    </xf>
    <xf borderId="0" fillId="0" fontId="17" numFmtId="0" xfId="0" applyAlignment="1" applyFont="1">
      <alignment readingOrder="0"/>
    </xf>
    <xf borderId="15" fillId="5" fontId="1" numFmtId="49" xfId="0" applyAlignment="1" applyBorder="1" applyFont="1" applyNumberFormat="1">
      <alignment vertical="bottom"/>
    </xf>
    <xf borderId="15" fillId="9" fontId="1" numFmtId="165" xfId="0" applyAlignment="1" applyBorder="1" applyFont="1" applyNumberFormat="1">
      <alignment horizontal="center" vertical="center"/>
    </xf>
    <xf borderId="42" fillId="2" fontId="1" numFmtId="0" xfId="0" applyAlignment="1" applyBorder="1" applyFont="1">
      <alignment vertical="bottom"/>
    </xf>
    <xf borderId="0" fillId="0" fontId="18" numFmtId="0" xfId="0" applyAlignment="1" applyFont="1">
      <alignment vertical="bottom"/>
    </xf>
    <xf borderId="40" fillId="2" fontId="1" numFmtId="49" xfId="0" applyAlignment="1" applyBorder="1" applyFont="1" applyNumberFormat="1">
      <alignment horizontal="center" vertical="center"/>
    </xf>
    <xf borderId="40" fillId="2" fontId="10" numFmtId="0" xfId="0" applyAlignment="1" applyBorder="1" applyFont="1">
      <alignment horizontal="center" shrinkToFit="0" vertical="center" wrapText="1"/>
    </xf>
    <xf borderId="40" fillId="2" fontId="10" numFmtId="49" xfId="0" applyAlignment="1" applyBorder="1" applyFont="1" applyNumberFormat="1">
      <alignment horizontal="center" shrinkToFit="0" vertical="center" wrapText="1"/>
    </xf>
    <xf borderId="48" fillId="2" fontId="1" numFmtId="0" xfId="0" applyAlignment="1" applyBorder="1" applyFont="1">
      <alignment vertical="bottom"/>
    </xf>
    <xf borderId="15" fillId="9" fontId="1" numFmtId="166" xfId="0" applyAlignment="1" applyBorder="1" applyFont="1" applyNumberFormat="1">
      <alignment horizontal="center" vertical="center"/>
    </xf>
    <xf borderId="15" fillId="2" fontId="19" numFmtId="165" xfId="0" applyAlignment="1" applyBorder="1" applyFont="1" applyNumberFormat="1">
      <alignment horizontal="center" vertical="center"/>
    </xf>
    <xf borderId="15" fillId="9" fontId="1" numFmtId="167" xfId="0" applyAlignment="1" applyBorder="1" applyFont="1" applyNumberFormat="1">
      <alignment horizontal="center" vertical="center"/>
    </xf>
    <xf borderId="48" fillId="2" fontId="1" numFmtId="167" xfId="0" applyAlignment="1" applyBorder="1" applyFont="1" applyNumberFormat="1">
      <alignment vertical="bottom"/>
    </xf>
    <xf borderId="42" fillId="2" fontId="1" numFmtId="0" xfId="0" applyAlignment="1" applyBorder="1" applyFont="1">
      <alignment horizontal="center" vertical="center"/>
    </xf>
    <xf borderId="42" fillId="2" fontId="1" numFmtId="166" xfId="0" applyAlignment="1" applyBorder="1" applyFont="1" applyNumberFormat="1">
      <alignment horizontal="center" vertical="center"/>
    </xf>
    <xf borderId="42" fillId="2" fontId="1" numFmtId="165" xfId="0" applyAlignment="1" applyBorder="1" applyFont="1" applyNumberFormat="1">
      <alignment horizontal="center" vertical="center"/>
    </xf>
    <xf borderId="17" fillId="2" fontId="1" numFmtId="0" xfId="0" applyAlignment="1" applyBorder="1" applyFont="1">
      <alignment horizontal="center" vertical="center"/>
    </xf>
    <xf borderId="17" fillId="2" fontId="1" numFmtId="166" xfId="0" applyAlignment="1" applyBorder="1" applyFont="1" applyNumberFormat="1">
      <alignment horizontal="center" vertical="center"/>
    </xf>
    <xf borderId="17" fillId="2" fontId="1" numFmtId="165" xfId="0" applyAlignment="1" applyBorder="1" applyFont="1" applyNumberFormat="1">
      <alignment horizontal="center" vertical="center"/>
    </xf>
    <xf borderId="15" fillId="2" fontId="1" numFmtId="3" xfId="0" applyAlignment="1" applyBorder="1" applyFont="1" applyNumberFormat="1">
      <alignment horizontal="center" vertical="center"/>
    </xf>
    <xf borderId="42" fillId="2" fontId="1" numFmtId="3" xfId="0" applyAlignment="1" applyBorder="1" applyFont="1" applyNumberFormat="1">
      <alignment horizontal="center" vertical="center"/>
    </xf>
    <xf borderId="17" fillId="2" fontId="1" numFmtId="3" xfId="0" applyAlignment="1" applyBorder="1" applyFont="1" applyNumberFormat="1">
      <alignment horizontal="center" vertical="center"/>
    </xf>
    <xf borderId="28" fillId="2" fontId="1" numFmtId="3" xfId="0" applyAlignment="1" applyBorder="1" applyFont="1" applyNumberFormat="1">
      <alignment vertical="bottom"/>
    </xf>
    <xf borderId="17" fillId="2" fontId="10" numFmtId="0" xfId="0" applyAlignment="1" applyBorder="1" applyFont="1">
      <alignment vertical="bottom"/>
    </xf>
    <xf borderId="15" fillId="5" fontId="1" numFmtId="164" xfId="0" applyAlignment="1" applyBorder="1" applyFont="1" applyNumberFormat="1">
      <alignment horizontal="center" vertical="center"/>
    </xf>
    <xf borderId="42" fillId="2" fontId="1" numFmtId="167" xfId="0" applyAlignment="1" applyBorder="1" applyFont="1" applyNumberFormat="1">
      <alignment vertical="bottom"/>
    </xf>
    <xf borderId="17" fillId="2" fontId="1" numFmtId="164" xfId="0" applyAlignment="1" applyBorder="1" applyFont="1" applyNumberFormat="1">
      <alignment vertical="bottom"/>
    </xf>
    <xf borderId="17" fillId="2" fontId="1" numFmtId="164" xfId="0" applyAlignment="1" applyBorder="1" applyFont="1" applyNumberFormat="1">
      <alignment horizontal="center" vertical="center"/>
    </xf>
    <xf borderId="17" fillId="2" fontId="1" numFmtId="0" xfId="0" applyAlignment="1" applyBorder="1" applyFont="1">
      <alignment vertical="center"/>
    </xf>
    <xf borderId="17" fillId="2" fontId="1" numFmtId="164" xfId="0" applyAlignment="1" applyBorder="1" applyFont="1" applyNumberFormat="1">
      <alignment vertical="center"/>
    </xf>
    <xf borderId="58" fillId="2" fontId="1" numFmtId="0" xfId="0" applyAlignment="1" applyBorder="1" applyFont="1">
      <alignment vertical="bottom"/>
    </xf>
    <xf borderId="59" fillId="2" fontId="1" numFmtId="0" xfId="0" applyAlignment="1" applyBorder="1" applyFont="1">
      <alignment vertical="bottom"/>
    </xf>
    <xf borderId="59" fillId="2" fontId="1" numFmtId="165" xfId="0" applyAlignment="1" applyBorder="1" applyFont="1" applyNumberFormat="1">
      <alignment vertical="bottom"/>
    </xf>
    <xf borderId="60" fillId="2" fontId="1" numFmtId="0" xfId="0" applyAlignment="1" applyBorder="1" applyFont="1">
      <alignment vertical="bottom"/>
    </xf>
    <xf borderId="17" fillId="2" fontId="4" numFmtId="0" xfId="0" applyAlignment="1" applyBorder="1" applyFont="1">
      <alignment horizontal="left" vertical="bottom"/>
    </xf>
    <xf borderId="61" fillId="2" fontId="1" numFmtId="0" xfId="0" applyAlignment="1" applyBorder="1" applyFont="1">
      <alignment vertical="bottom"/>
    </xf>
    <xf borderId="15" fillId="2" fontId="1" numFmtId="165" xfId="0" applyAlignment="1" applyBorder="1" applyFont="1" applyNumberFormat="1">
      <alignment horizontal="center" vertical="center"/>
    </xf>
    <xf borderId="62" fillId="2" fontId="20" numFmtId="0" xfId="0" applyAlignment="1" applyBorder="1" applyFont="1">
      <alignment horizontal="left" vertical="bottom"/>
    </xf>
    <xf borderId="63" fillId="0" fontId="3" numFmtId="0" xfId="0" applyBorder="1" applyFont="1"/>
    <xf borderId="64" fillId="0" fontId="3" numFmtId="0" xfId="0" applyBorder="1" applyFont="1"/>
    <xf borderId="65" fillId="2" fontId="1" numFmtId="0" xfId="0" applyAlignment="1" applyBorder="1" applyFont="1">
      <alignment vertical="bottom"/>
    </xf>
    <xf borderId="42" fillId="2" fontId="1" numFmtId="0" xfId="0" applyAlignment="1" applyBorder="1" applyFont="1">
      <alignment vertical="center"/>
    </xf>
    <xf borderId="17" fillId="2" fontId="1" numFmtId="165" xfId="0" applyAlignment="1" applyBorder="1" applyFont="1" applyNumberFormat="1">
      <alignment vertical="center"/>
    </xf>
    <xf borderId="19" fillId="2" fontId="4" numFmtId="49" xfId="0" applyAlignment="1" applyBorder="1" applyFont="1" applyNumberFormat="1">
      <alignment vertical="bottom"/>
    </xf>
    <xf borderId="26" fillId="2" fontId="4" numFmtId="0" xfId="0" applyAlignment="1" applyBorder="1" applyFont="1">
      <alignment vertical="bottom"/>
    </xf>
    <xf borderId="17" fillId="2" fontId="4" numFmtId="0" xfId="0" applyAlignment="1" applyBorder="1" applyFont="1">
      <alignment vertical="bottom"/>
    </xf>
    <xf borderId="6" fillId="2" fontId="21" numFmtId="0" xfId="0" applyAlignment="1" applyBorder="1" applyFont="1">
      <alignment horizontal="center" vertical="bottom"/>
    </xf>
    <xf borderId="17" fillId="2" fontId="22" numFmtId="0" xfId="0" applyAlignment="1" applyBorder="1" applyFont="1">
      <alignment vertical="bottom"/>
    </xf>
    <xf borderId="17" fillId="2" fontId="22" numFmtId="168" xfId="0" applyAlignment="1" applyBorder="1" applyFont="1" applyNumberFormat="1">
      <alignment horizontal="center" vertical="bottom"/>
    </xf>
    <xf borderId="17" fillId="2" fontId="1" numFmtId="169" xfId="0" applyAlignment="1" applyBorder="1" applyFont="1" applyNumberFormat="1">
      <alignment horizontal="center" vertical="bottom"/>
    </xf>
    <xf borderId="31" fillId="2" fontId="1" numFmtId="169" xfId="0" applyAlignment="1" applyBorder="1" applyFont="1" applyNumberFormat="1">
      <alignment horizontal="center" vertical="bottom"/>
    </xf>
    <xf borderId="34" fillId="2" fontId="1" numFmtId="169" xfId="0" applyAlignment="1" applyBorder="1" applyFont="1" applyNumberFormat="1">
      <alignment horizontal="center" vertical="bottom"/>
    </xf>
    <xf borderId="27" fillId="2" fontId="1" numFmtId="169" xfId="0" applyAlignment="1" applyBorder="1" applyFont="1" applyNumberFormat="1">
      <alignment horizontal="center" vertical="bottom"/>
    </xf>
    <xf borderId="17" fillId="2" fontId="22" numFmtId="170" xfId="0" applyAlignment="1" applyBorder="1" applyFont="1" applyNumberFormat="1">
      <alignment vertical="bottom"/>
    </xf>
    <xf borderId="15" fillId="2" fontId="1" numFmtId="167" xfId="0" applyAlignment="1" applyBorder="1" applyFont="1" applyNumberFormat="1">
      <alignment horizontal="center" vertical="center"/>
    </xf>
    <xf borderId="42" fillId="2" fontId="20" numFmtId="0" xfId="0" applyAlignment="1" applyBorder="1" applyFont="1">
      <alignment vertical="bottom"/>
    </xf>
    <xf borderId="17" fillId="2" fontId="20" numFmtId="0" xfId="0" applyAlignment="1" applyBorder="1" applyFont="1">
      <alignment vertical="bottom"/>
    </xf>
    <xf borderId="34" fillId="2" fontId="1" numFmtId="3" xfId="0" applyAlignment="1" applyBorder="1" applyFont="1" applyNumberFormat="1">
      <alignment vertical="bottom"/>
    </xf>
    <xf borderId="15" fillId="5" fontId="1" numFmtId="165" xfId="0" applyAlignment="1" applyBorder="1" applyFont="1" applyNumberFormat="1">
      <alignment horizontal="center" vertical="center"/>
    </xf>
  </cellXfs>
  <cellStyles count="1">
    <cellStyle xfId="0" name="Normal" builtinId="0"/>
  </cellStyles>
  <dxfs count="1">
    <dxf>
      <font>
        <color rgb="FFFF000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28575</xdr:colOff>
      <xdr:row>0</xdr:row>
      <xdr:rowOff>19050</xdr:rowOff>
    </xdr:from>
    <xdr:ext cx="2428875" cy="771525"/>
    <xdr:pic>
      <xdr:nvPicPr>
        <xdr:cNvPr descr="Picture 2"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energyathaas.wordpress.com/2024/04/22/californias-exploding-rooftop-solar-cost-shift/" TargetMode="External"/><Relationship Id="rId2" Type="http://schemas.openxmlformats.org/officeDocument/2006/relationships/hyperlink" Target="https://www.publicadvocates.cpuc.ca.gov/press-room/reports-and-analyses/nem-cost-shift-methodology-fact-sheet-2024"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0"/>
    <col customWidth="1" min="2" max="4" width="30.43"/>
    <col customWidth="1" min="5" max="26" width="10.0"/>
  </cols>
  <sheetData>
    <row r="1" ht="15.75" customHeight="1">
      <c r="A1" s="1"/>
      <c r="B1" s="2"/>
      <c r="C1" s="2"/>
      <c r="D1" s="2"/>
      <c r="E1" s="3"/>
      <c r="F1" s="4"/>
      <c r="G1" s="4"/>
      <c r="H1" s="4"/>
      <c r="I1" s="4"/>
      <c r="J1" s="4"/>
      <c r="K1" s="4"/>
      <c r="L1" s="4"/>
      <c r="M1" s="4"/>
      <c r="N1" s="4"/>
      <c r="O1" s="4"/>
      <c r="P1" s="4"/>
      <c r="Q1" s="4"/>
      <c r="R1" s="4"/>
      <c r="S1" s="4"/>
      <c r="T1" s="4"/>
      <c r="U1" s="4"/>
      <c r="V1" s="4"/>
      <c r="W1" s="4"/>
      <c r="X1" s="4"/>
      <c r="Y1" s="4"/>
      <c r="Z1" s="4"/>
    </row>
    <row r="2" ht="15.75" customHeight="1">
      <c r="A2" s="5"/>
      <c r="B2" s="4"/>
      <c r="C2" s="4"/>
      <c r="D2" s="4"/>
      <c r="E2" s="6"/>
      <c r="F2" s="4"/>
      <c r="G2" s="4"/>
      <c r="H2" s="4"/>
      <c r="I2" s="4"/>
      <c r="J2" s="4"/>
      <c r="K2" s="4"/>
      <c r="L2" s="4"/>
      <c r="M2" s="4"/>
      <c r="N2" s="4"/>
      <c r="O2" s="4"/>
      <c r="P2" s="4"/>
      <c r="Q2" s="4"/>
      <c r="R2" s="4"/>
      <c r="S2" s="4"/>
      <c r="T2" s="4"/>
      <c r="U2" s="4"/>
      <c r="V2" s="4"/>
      <c r="W2" s="4"/>
      <c r="X2" s="4"/>
      <c r="Y2" s="4"/>
      <c r="Z2" s="4"/>
    </row>
    <row r="3" ht="49.5" customHeight="1">
      <c r="A3" s="5"/>
      <c r="B3" s="7" t="s">
        <v>0</v>
      </c>
      <c r="C3" s="8"/>
      <c r="D3" s="9"/>
      <c r="E3" s="6"/>
      <c r="F3" s="4"/>
      <c r="G3" s="4"/>
      <c r="H3" s="4"/>
      <c r="I3" s="4"/>
      <c r="J3" s="4"/>
      <c r="K3" s="4"/>
      <c r="L3" s="4"/>
      <c r="M3" s="4"/>
      <c r="N3" s="4"/>
      <c r="O3" s="4"/>
      <c r="P3" s="4"/>
      <c r="Q3" s="4"/>
      <c r="R3" s="4"/>
      <c r="S3" s="4"/>
      <c r="T3" s="4"/>
      <c r="U3" s="4"/>
      <c r="V3" s="4"/>
      <c r="W3" s="4"/>
      <c r="X3" s="4"/>
      <c r="Y3" s="4"/>
      <c r="Z3" s="4"/>
    </row>
    <row r="4" ht="15.75" customHeight="1">
      <c r="A4" s="5"/>
      <c r="B4" s="4"/>
      <c r="C4" s="4"/>
      <c r="D4" s="4"/>
      <c r="E4" s="6"/>
      <c r="F4" s="4"/>
      <c r="G4" s="4"/>
      <c r="H4" s="4"/>
      <c r="I4" s="4"/>
      <c r="J4" s="4"/>
      <c r="K4" s="4"/>
      <c r="L4" s="4"/>
      <c r="M4" s="4"/>
      <c r="N4" s="4"/>
      <c r="O4" s="4"/>
      <c r="P4" s="4"/>
      <c r="Q4" s="4"/>
      <c r="R4" s="4"/>
      <c r="S4" s="4"/>
      <c r="T4" s="4"/>
      <c r="U4" s="4"/>
      <c r="V4" s="4"/>
      <c r="W4" s="4"/>
      <c r="X4" s="4"/>
      <c r="Y4" s="4"/>
      <c r="Z4" s="4"/>
    </row>
    <row r="5" ht="15.75" customHeight="1">
      <c r="A5" s="5"/>
      <c r="B5" s="4"/>
      <c r="C5" s="4"/>
      <c r="D5" s="4"/>
      <c r="E5" s="6"/>
      <c r="F5" s="4"/>
      <c r="G5" s="4"/>
      <c r="H5" s="4"/>
      <c r="I5" s="4"/>
      <c r="J5" s="4"/>
      <c r="K5" s="4"/>
      <c r="L5" s="4"/>
      <c r="M5" s="4"/>
      <c r="N5" s="4"/>
      <c r="O5" s="4"/>
      <c r="P5" s="4"/>
      <c r="Q5" s="4"/>
      <c r="R5" s="4"/>
      <c r="S5" s="4"/>
      <c r="T5" s="4"/>
      <c r="U5" s="4"/>
      <c r="V5" s="4"/>
      <c r="W5" s="4"/>
      <c r="X5" s="4"/>
      <c r="Y5" s="4"/>
      <c r="Z5" s="4"/>
    </row>
    <row r="6" ht="15.75" customHeight="1">
      <c r="A6" s="5"/>
      <c r="B6" s="4"/>
      <c r="C6" s="4"/>
      <c r="D6" s="4"/>
      <c r="E6" s="6"/>
      <c r="F6" s="4"/>
      <c r="G6" s="4"/>
      <c r="H6" s="4"/>
      <c r="I6" s="4"/>
      <c r="J6" s="4"/>
      <c r="K6" s="4"/>
      <c r="L6" s="4"/>
      <c r="M6" s="4"/>
      <c r="N6" s="4"/>
      <c r="O6" s="4"/>
      <c r="P6" s="4"/>
      <c r="Q6" s="4"/>
      <c r="R6" s="4"/>
      <c r="S6" s="4"/>
      <c r="T6" s="4"/>
      <c r="U6" s="4"/>
      <c r="V6" s="4"/>
      <c r="W6" s="4"/>
      <c r="X6" s="4"/>
      <c r="Y6" s="4"/>
      <c r="Z6" s="4"/>
    </row>
    <row r="7" ht="12.75" customHeight="1">
      <c r="A7" s="5"/>
      <c r="B7" s="25" t="s">
        <v>4</v>
      </c>
      <c r="C7" s="25" t="s">
        <v>5</v>
      </c>
      <c r="D7" s="25" t="s">
        <v>6</v>
      </c>
      <c r="E7" s="6"/>
      <c r="F7" s="4"/>
      <c r="G7" s="4"/>
      <c r="H7" s="4"/>
      <c r="I7" s="4"/>
      <c r="J7" s="4"/>
      <c r="K7" s="4"/>
      <c r="L7" s="4"/>
      <c r="M7" s="4"/>
      <c r="N7" s="4"/>
      <c r="O7" s="4"/>
      <c r="P7" s="4"/>
      <c r="Q7" s="4"/>
      <c r="R7" s="4"/>
      <c r="S7" s="4"/>
      <c r="T7" s="4"/>
      <c r="U7" s="4"/>
      <c r="V7" s="4"/>
      <c r="W7" s="4"/>
      <c r="X7" s="4"/>
      <c r="Y7" s="4"/>
      <c r="Z7" s="4"/>
    </row>
    <row r="8" ht="15.75" customHeight="1">
      <c r="A8" s="5"/>
      <c r="B8" s="4"/>
      <c r="C8" s="4"/>
      <c r="D8" s="4"/>
      <c r="E8" s="6"/>
      <c r="F8" s="4"/>
      <c r="G8" s="4"/>
      <c r="H8" s="4"/>
      <c r="I8" s="4"/>
      <c r="J8" s="4"/>
      <c r="K8" s="4"/>
      <c r="L8" s="4"/>
      <c r="M8" s="4"/>
      <c r="N8" s="4"/>
      <c r="O8" s="4"/>
      <c r="P8" s="4"/>
      <c r="Q8" s="4"/>
      <c r="R8" s="4"/>
      <c r="S8" s="4"/>
      <c r="T8" s="4"/>
      <c r="U8" s="4"/>
      <c r="V8" s="4"/>
      <c r="W8" s="4"/>
      <c r="X8" s="4"/>
      <c r="Y8" s="4"/>
      <c r="Z8" s="4"/>
    </row>
    <row r="9" ht="12.75" customHeight="1">
      <c r="A9" s="5"/>
      <c r="B9" s="33" t="s">
        <v>13</v>
      </c>
      <c r="C9" s="40"/>
      <c r="D9" s="40"/>
      <c r="E9" s="6"/>
      <c r="F9" s="4"/>
      <c r="G9" s="4"/>
      <c r="H9" s="4"/>
      <c r="I9" s="4"/>
      <c r="J9" s="4"/>
      <c r="K9" s="4"/>
      <c r="L9" s="4"/>
      <c r="M9" s="4"/>
      <c r="N9" s="4"/>
      <c r="O9" s="4"/>
      <c r="P9" s="4"/>
      <c r="Q9" s="4"/>
      <c r="R9" s="4"/>
      <c r="S9" s="4"/>
      <c r="T9" s="4"/>
      <c r="U9" s="4"/>
      <c r="V9" s="4"/>
      <c r="W9" s="4"/>
      <c r="X9" s="4"/>
      <c r="Y9" s="4"/>
      <c r="Z9" s="4"/>
    </row>
    <row r="10" ht="12.75" customHeight="1">
      <c r="A10" s="5"/>
      <c r="B10" s="47"/>
      <c r="C10" s="49" t="s">
        <v>15</v>
      </c>
      <c r="D10" s="54" t="s">
        <v>13</v>
      </c>
      <c r="E10" s="6"/>
      <c r="F10" s="4"/>
      <c r="G10" s="4"/>
      <c r="H10" s="4"/>
      <c r="I10" s="4"/>
      <c r="J10" s="4"/>
      <c r="K10" s="4"/>
      <c r="L10" s="4"/>
      <c r="M10" s="4"/>
      <c r="N10" s="4"/>
      <c r="O10" s="4"/>
      <c r="P10" s="4"/>
      <c r="Q10" s="4"/>
      <c r="R10" s="4"/>
      <c r="S10" s="4"/>
      <c r="T10" s="4"/>
      <c r="U10" s="4"/>
      <c r="V10" s="4"/>
      <c r="W10" s="4"/>
      <c r="X10" s="4"/>
      <c r="Y10" s="4"/>
      <c r="Z10" s="4"/>
    </row>
    <row r="11" ht="12.75" customHeight="1">
      <c r="A11" s="5"/>
      <c r="B11" s="40" t="s">
        <v>13</v>
      </c>
      <c r="C11" s="40"/>
      <c r="D11" s="40"/>
      <c r="E11" s="6"/>
      <c r="F11" s="4"/>
      <c r="G11" s="4"/>
      <c r="H11" s="4"/>
      <c r="I11" s="4"/>
      <c r="J11" s="4"/>
      <c r="K11" s="4"/>
      <c r="L11" s="4"/>
      <c r="M11" s="4"/>
      <c r="N11" s="4"/>
      <c r="O11" s="4"/>
      <c r="P11" s="4"/>
      <c r="Q11" s="4"/>
      <c r="R11" s="4"/>
      <c r="S11" s="4"/>
      <c r="T11" s="4"/>
      <c r="U11" s="4"/>
      <c r="V11" s="4"/>
      <c r="W11" s="4"/>
      <c r="X11" s="4"/>
      <c r="Y11" s="4"/>
      <c r="Z11" s="4"/>
    </row>
    <row r="12" ht="12.75" customHeight="1">
      <c r="A12" s="5"/>
      <c r="B12" s="47"/>
      <c r="C12" s="47" t="s">
        <v>15</v>
      </c>
      <c r="D12" s="66" t="s">
        <v>13</v>
      </c>
      <c r="E12" s="6"/>
      <c r="F12" s="4"/>
      <c r="G12" s="4"/>
      <c r="H12" s="4"/>
      <c r="I12" s="4"/>
      <c r="J12" s="4"/>
      <c r="K12" s="4"/>
      <c r="L12" s="4"/>
      <c r="M12" s="4"/>
      <c r="N12" s="4"/>
      <c r="O12" s="4"/>
      <c r="P12" s="4"/>
      <c r="Q12" s="4"/>
      <c r="R12" s="4"/>
      <c r="S12" s="4"/>
      <c r="T12" s="4"/>
      <c r="U12" s="4"/>
      <c r="V12" s="4"/>
      <c r="W12" s="4"/>
      <c r="X12" s="4"/>
      <c r="Y12" s="4"/>
      <c r="Z12" s="4"/>
    </row>
    <row r="13" ht="12.75" customHeight="1">
      <c r="A13" s="5"/>
      <c r="B13" s="40" t="s">
        <v>22</v>
      </c>
      <c r="C13" s="40"/>
      <c r="D13" s="40"/>
      <c r="E13" s="6"/>
      <c r="F13" s="4"/>
      <c r="G13" s="4"/>
      <c r="H13" s="4"/>
      <c r="I13" s="4"/>
      <c r="J13" s="4"/>
      <c r="K13" s="4"/>
      <c r="L13" s="4"/>
      <c r="M13" s="4"/>
      <c r="N13" s="4"/>
      <c r="O13" s="4"/>
      <c r="P13" s="4"/>
      <c r="Q13" s="4"/>
      <c r="R13" s="4"/>
      <c r="S13" s="4"/>
      <c r="T13" s="4"/>
      <c r="U13" s="4"/>
      <c r="V13" s="4"/>
      <c r="W13" s="4"/>
      <c r="X13" s="4"/>
      <c r="Y13" s="4"/>
      <c r="Z13" s="4"/>
    </row>
    <row r="14" ht="12.75" customHeight="1">
      <c r="A14" s="5"/>
      <c r="B14" s="47"/>
      <c r="C14" s="47" t="s">
        <v>15</v>
      </c>
      <c r="D14" s="66" t="s">
        <v>22</v>
      </c>
      <c r="E14" s="6"/>
      <c r="F14" s="4"/>
      <c r="G14" s="4"/>
      <c r="H14" s="4"/>
      <c r="I14" s="4"/>
      <c r="J14" s="4"/>
      <c r="K14" s="4"/>
      <c r="L14" s="4"/>
      <c r="M14" s="4"/>
      <c r="N14" s="4"/>
      <c r="O14" s="4"/>
      <c r="P14" s="4"/>
      <c r="Q14" s="4"/>
      <c r="R14" s="4"/>
      <c r="S14" s="4"/>
      <c r="T14" s="4"/>
      <c r="U14" s="4"/>
      <c r="V14" s="4"/>
      <c r="W14" s="4"/>
      <c r="X14" s="4"/>
      <c r="Y14" s="4"/>
      <c r="Z14" s="4"/>
    </row>
    <row r="15" ht="12.75" customHeight="1">
      <c r="A15" s="5"/>
      <c r="B15" s="40" t="s">
        <v>36</v>
      </c>
      <c r="C15" s="40"/>
      <c r="D15" s="40"/>
      <c r="E15" s="6"/>
      <c r="F15" s="4"/>
      <c r="G15" s="4"/>
      <c r="H15" s="4"/>
      <c r="I15" s="4"/>
      <c r="J15" s="4"/>
      <c r="K15" s="4"/>
      <c r="L15" s="4"/>
      <c r="M15" s="4"/>
      <c r="N15" s="4"/>
      <c r="O15" s="4"/>
      <c r="P15" s="4"/>
      <c r="Q15" s="4"/>
      <c r="R15" s="4"/>
      <c r="S15" s="4"/>
      <c r="T15" s="4"/>
      <c r="U15" s="4"/>
      <c r="V15" s="4"/>
      <c r="W15" s="4"/>
      <c r="X15" s="4"/>
      <c r="Y15" s="4"/>
      <c r="Z15" s="4"/>
    </row>
    <row r="16" ht="12.75" customHeight="1">
      <c r="A16" s="5"/>
      <c r="B16" s="47"/>
      <c r="C16" s="47" t="s">
        <v>15</v>
      </c>
      <c r="D16" s="66" t="s">
        <v>36</v>
      </c>
      <c r="E16" s="6"/>
      <c r="F16" s="4"/>
      <c r="G16" s="4"/>
      <c r="H16" s="4"/>
      <c r="I16" s="4"/>
      <c r="J16" s="4"/>
      <c r="K16" s="4"/>
      <c r="L16" s="4"/>
      <c r="M16" s="4"/>
      <c r="N16" s="4"/>
      <c r="O16" s="4"/>
      <c r="P16" s="4"/>
      <c r="Q16" s="4"/>
      <c r="R16" s="4"/>
      <c r="S16" s="4"/>
      <c r="T16" s="4"/>
      <c r="U16" s="4"/>
      <c r="V16" s="4"/>
      <c r="W16" s="4"/>
      <c r="X16" s="4"/>
      <c r="Y16" s="4"/>
      <c r="Z16" s="4"/>
    </row>
    <row r="17" ht="12.75" customHeight="1">
      <c r="A17" s="5"/>
      <c r="B17" s="40" t="s">
        <v>37</v>
      </c>
      <c r="C17" s="40"/>
      <c r="D17" s="40"/>
      <c r="E17" s="6"/>
      <c r="F17" s="4"/>
      <c r="G17" s="4"/>
      <c r="H17" s="4"/>
      <c r="I17" s="4"/>
      <c r="J17" s="4"/>
      <c r="K17" s="4"/>
      <c r="L17" s="4"/>
      <c r="M17" s="4"/>
      <c r="N17" s="4"/>
      <c r="O17" s="4"/>
      <c r="P17" s="4"/>
      <c r="Q17" s="4"/>
      <c r="R17" s="4"/>
      <c r="S17" s="4"/>
      <c r="T17" s="4"/>
      <c r="U17" s="4"/>
      <c r="V17" s="4"/>
      <c r="W17" s="4"/>
      <c r="X17" s="4"/>
      <c r="Y17" s="4"/>
      <c r="Z17" s="4"/>
    </row>
    <row r="18" ht="12.75" customHeight="1">
      <c r="A18" s="132"/>
      <c r="B18" s="47"/>
      <c r="C18" s="47" t="s">
        <v>15</v>
      </c>
      <c r="D18" s="66" t="s">
        <v>37</v>
      </c>
      <c r="E18" s="137"/>
      <c r="F18" s="4"/>
      <c r="G18" s="4"/>
      <c r="H18" s="4"/>
      <c r="I18" s="4"/>
      <c r="J18" s="4"/>
      <c r="K18" s="4"/>
      <c r="L18" s="4"/>
      <c r="M18" s="4"/>
      <c r="N18" s="4"/>
      <c r="O18" s="4"/>
      <c r="P18" s="4"/>
      <c r="Q18" s="4"/>
      <c r="R18" s="4"/>
      <c r="S18" s="4"/>
      <c r="T18" s="4"/>
      <c r="U18" s="4"/>
      <c r="V18" s="4"/>
      <c r="W18" s="4"/>
      <c r="X18" s="4"/>
      <c r="Y18" s="4"/>
      <c r="Z18" s="4"/>
    </row>
    <row r="19" ht="12.75" customHeight="1">
      <c r="A19" s="4"/>
      <c r="B19" s="40" t="s">
        <v>47</v>
      </c>
      <c r="C19" s="40"/>
      <c r="D19" s="40"/>
      <c r="E19" s="4"/>
      <c r="F19" s="4"/>
      <c r="G19" s="4"/>
      <c r="H19" s="4"/>
      <c r="I19" s="4"/>
      <c r="J19" s="4"/>
      <c r="K19" s="4"/>
      <c r="L19" s="4"/>
      <c r="M19" s="4"/>
      <c r="N19" s="4"/>
      <c r="O19" s="4"/>
      <c r="P19" s="4"/>
      <c r="Q19" s="4"/>
      <c r="R19" s="4"/>
      <c r="S19" s="4"/>
      <c r="T19" s="4"/>
      <c r="U19" s="4"/>
      <c r="V19" s="4"/>
      <c r="W19" s="4"/>
      <c r="X19" s="4"/>
      <c r="Y19" s="4"/>
      <c r="Z19" s="4"/>
    </row>
    <row r="20" ht="12.75" customHeight="1">
      <c r="A20" s="4"/>
      <c r="B20" s="47"/>
      <c r="C20" s="47" t="s">
        <v>15</v>
      </c>
      <c r="D20" s="66" t="s">
        <v>47</v>
      </c>
      <c r="E20" s="4"/>
      <c r="F20" s="4"/>
      <c r="G20" s="4"/>
      <c r="H20" s="4"/>
      <c r="I20" s="4"/>
      <c r="J20" s="4"/>
      <c r="K20" s="4"/>
      <c r="L20" s="4"/>
      <c r="M20" s="4"/>
      <c r="N20" s="4"/>
      <c r="O20" s="4"/>
      <c r="P20" s="4"/>
      <c r="Q20" s="4"/>
      <c r="R20" s="4"/>
      <c r="S20" s="4"/>
      <c r="T20" s="4"/>
      <c r="U20" s="4"/>
      <c r="V20" s="4"/>
      <c r="W20" s="4"/>
      <c r="X20" s="4"/>
      <c r="Y20" s="4"/>
      <c r="Z20" s="4"/>
    </row>
    <row r="21" ht="12.7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ht="12.75" customHeight="1">
      <c r="A22" s="4"/>
      <c r="B22" s="4"/>
      <c r="C22" s="4"/>
      <c r="D22" s="4"/>
      <c r="E22" s="4"/>
      <c r="F22" s="4"/>
      <c r="G22" s="4"/>
      <c r="H22" s="4"/>
      <c r="I22" s="4"/>
      <c r="J22" s="4"/>
      <c r="K22" s="4"/>
      <c r="L22" s="4"/>
      <c r="M22" s="4"/>
      <c r="N22" s="4"/>
      <c r="O22" s="4"/>
      <c r="P22" s="4"/>
      <c r="Q22" s="4"/>
      <c r="R22" s="4"/>
      <c r="S22" s="4"/>
      <c r="T22" s="4"/>
      <c r="U22" s="4"/>
      <c r="V22" s="4"/>
      <c r="W22" s="4"/>
      <c r="X22" s="4"/>
      <c r="Y22" s="4"/>
      <c r="Z22" s="4"/>
    </row>
    <row r="23" ht="12.75" customHeight="1">
      <c r="A23" s="4"/>
      <c r="B23" s="4"/>
      <c r="C23" s="4"/>
      <c r="D23" s="4"/>
      <c r="E23" s="4"/>
      <c r="F23" s="4"/>
      <c r="G23" s="4"/>
      <c r="H23" s="4"/>
      <c r="I23" s="4"/>
      <c r="J23" s="4"/>
      <c r="K23" s="4"/>
      <c r="L23" s="4"/>
      <c r="M23" s="4"/>
      <c r="N23" s="4"/>
      <c r="O23" s="4"/>
      <c r="P23" s="4"/>
      <c r="Q23" s="4"/>
      <c r="R23" s="4"/>
      <c r="S23" s="4"/>
      <c r="T23" s="4"/>
      <c r="U23" s="4"/>
      <c r="V23" s="4"/>
      <c r="W23" s="4"/>
      <c r="X23" s="4"/>
      <c r="Y23" s="4"/>
      <c r="Z23" s="4"/>
    </row>
    <row r="24" ht="12.7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ht="12.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ht="12.7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12.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12.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2.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2.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2.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2.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2.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2.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2.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2.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2.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2.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2.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2.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2.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2.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2.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2.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2.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2.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2.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2.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2.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2.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2.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2.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2.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2.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2.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2.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2.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2.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2.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2.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2.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2.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2.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2.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2.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2.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2.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2.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2.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2.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2.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2.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2.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2.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2.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2.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2.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2.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2.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2.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2.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2.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2.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2.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2.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2.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2.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2.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2.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2.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2.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2.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2.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2.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2.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2.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2.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2.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2.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2.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2.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2.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2.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2.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
    <mergeCell ref="B3:D3"/>
  </mergeCells>
  <hyperlinks>
    <hyperlink display="Method Overview" location="'Method Overview'!R1C1" ref="D10"/>
    <hyperlink display="Method Overview" location="'Method Overview'!R1C1" ref="D12"/>
    <hyperlink display="Cost Shift Consolidated" location="'Cost Shift Consolidated'!R1C1" ref="D14"/>
    <hyperlink display="PGE" location="PGE!R1C1" ref="D16"/>
    <hyperlink display="SCE" location="SCE!R1C1" ref="D18"/>
    <hyperlink display="SDGE" location="SDGE!R1C1" ref="D20"/>
  </hyperlinks>
  <printOptions/>
  <pageMargins bottom="1.0" footer="0.0" header="0.0" left="1.0" right="1.0" top="1.0"/>
  <pageSetup orientation="portrait"/>
  <headerFooter>
    <oddFooter>&amp;C000000&amp;P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29"/>
    <col customWidth="1" min="2" max="2" width="12.0"/>
    <col customWidth="1" min="3" max="3" width="7.43"/>
    <col customWidth="1" min="4" max="4" width="13.86"/>
    <col customWidth="1" min="5" max="5" width="7.43"/>
    <col customWidth="1" min="6" max="6" width="13.29"/>
    <col customWidth="1" min="7" max="7" width="8.86"/>
    <col customWidth="1" min="8" max="8" width="13.43"/>
    <col customWidth="1" min="9" max="9" width="2.86"/>
    <col customWidth="1" min="10" max="10" width="9.14"/>
    <col customWidth="1" min="11" max="15" width="8.86"/>
    <col customWidth="1" min="16" max="16" width="15.29"/>
    <col customWidth="1" min="17" max="17" width="2.86"/>
    <col customWidth="1" min="18" max="18" width="9.14"/>
    <col customWidth="1" min="19" max="23" width="8.86"/>
    <col customWidth="1" min="24" max="24" width="13.43"/>
    <col customWidth="1" min="25" max="25" width="2.86"/>
    <col customWidth="1" min="26" max="26" width="8.86"/>
  </cols>
  <sheetData>
    <row r="1" ht="23.25" customHeight="1">
      <c r="A1" s="10"/>
      <c r="B1" s="11"/>
      <c r="C1" s="11"/>
      <c r="D1" s="12"/>
      <c r="E1" s="13"/>
      <c r="F1" s="14" t="s">
        <v>1</v>
      </c>
      <c r="G1" s="15"/>
      <c r="H1" s="13"/>
      <c r="I1" s="13"/>
      <c r="J1" s="13"/>
      <c r="K1" s="15"/>
      <c r="L1" s="13"/>
      <c r="M1" s="13"/>
      <c r="N1" s="13"/>
      <c r="O1" s="15"/>
      <c r="P1" s="13"/>
      <c r="Q1" s="13"/>
      <c r="R1" s="13"/>
      <c r="S1" s="13"/>
      <c r="T1" s="13"/>
      <c r="U1" s="13"/>
      <c r="V1" s="13"/>
      <c r="W1" s="15"/>
      <c r="X1" s="13"/>
      <c r="Y1" s="13"/>
      <c r="Z1" s="13"/>
    </row>
    <row r="2" ht="20.25" customHeight="1">
      <c r="A2" s="16"/>
      <c r="D2" s="17"/>
      <c r="E2" s="13"/>
      <c r="F2" s="18" t="s">
        <v>2</v>
      </c>
      <c r="G2" s="15"/>
      <c r="H2" s="13"/>
      <c r="I2" s="13"/>
      <c r="J2" s="13"/>
      <c r="K2" s="15"/>
      <c r="L2" s="13"/>
      <c r="M2" s="13"/>
      <c r="N2" s="13"/>
      <c r="O2" s="15"/>
      <c r="P2" s="13"/>
      <c r="Q2" s="13"/>
      <c r="R2" s="13"/>
      <c r="S2" s="13"/>
      <c r="T2" s="13"/>
      <c r="U2" s="13"/>
      <c r="V2" s="13"/>
      <c r="W2" s="15"/>
      <c r="X2" s="13"/>
      <c r="Y2" s="13"/>
      <c r="Z2" s="13"/>
    </row>
    <row r="3" ht="20.25" customHeight="1">
      <c r="A3" s="19"/>
      <c r="B3" s="20"/>
      <c r="C3" s="20"/>
      <c r="D3" s="21"/>
      <c r="E3" s="13"/>
      <c r="F3" s="14" t="s">
        <v>3</v>
      </c>
      <c r="G3" s="15"/>
      <c r="H3" s="13"/>
      <c r="I3" s="13"/>
      <c r="J3" s="13"/>
      <c r="K3" s="15"/>
      <c r="L3" s="13"/>
      <c r="M3" s="13"/>
      <c r="N3" s="13"/>
      <c r="O3" s="15"/>
      <c r="P3" s="13"/>
      <c r="Q3" s="13"/>
      <c r="R3" s="13"/>
      <c r="S3" s="13"/>
      <c r="T3" s="13"/>
      <c r="U3" s="13"/>
      <c r="V3" s="13"/>
      <c r="W3" s="15"/>
      <c r="X3" s="13"/>
      <c r="Y3" s="13"/>
      <c r="Z3" s="13"/>
    </row>
    <row r="4" ht="16.5" customHeight="1">
      <c r="A4" s="22"/>
      <c r="B4" s="23"/>
      <c r="C4" s="22"/>
      <c r="D4" s="23"/>
      <c r="E4" s="13"/>
      <c r="F4" s="24"/>
      <c r="G4" s="15"/>
      <c r="H4" s="13"/>
      <c r="I4" s="13"/>
      <c r="J4" s="13"/>
      <c r="K4" s="15"/>
      <c r="L4" s="13"/>
      <c r="M4" s="13"/>
      <c r="N4" s="13"/>
      <c r="O4" s="15"/>
      <c r="P4" s="13"/>
      <c r="Q4" s="13"/>
      <c r="R4" s="13"/>
      <c r="S4" s="13"/>
      <c r="T4" s="13"/>
      <c r="U4" s="13"/>
      <c r="V4" s="13"/>
      <c r="W4" s="15"/>
      <c r="X4" s="13"/>
      <c r="Y4" s="13"/>
      <c r="Z4" s="13"/>
    </row>
    <row r="5" ht="46.5" customHeight="1">
      <c r="A5" s="26"/>
      <c r="B5" s="27" t="s">
        <v>7</v>
      </c>
      <c r="C5" s="29" t="s">
        <v>9</v>
      </c>
      <c r="D5" s="30" t="s">
        <v>11</v>
      </c>
      <c r="E5" s="32" t="s">
        <v>12</v>
      </c>
      <c r="F5" s="34" t="s">
        <v>14</v>
      </c>
      <c r="G5" s="35"/>
      <c r="H5" s="36"/>
      <c r="I5" s="36"/>
      <c r="J5" s="36"/>
      <c r="K5" s="37"/>
      <c r="L5" s="36"/>
      <c r="M5" s="36"/>
      <c r="N5" s="36"/>
      <c r="O5" s="37"/>
      <c r="P5" s="36"/>
      <c r="Q5" s="36"/>
      <c r="R5" s="36"/>
      <c r="S5" s="36"/>
      <c r="T5" s="36"/>
      <c r="U5" s="36"/>
      <c r="V5" s="36"/>
      <c r="W5" s="37"/>
      <c r="X5" s="36"/>
      <c r="Y5" s="36"/>
      <c r="Z5" s="13"/>
    </row>
    <row r="6" ht="23.25" customHeight="1">
      <c r="A6" s="43"/>
      <c r="B6" s="44"/>
      <c r="C6" s="46"/>
      <c r="D6" s="48"/>
      <c r="E6" s="46"/>
      <c r="F6" s="48"/>
      <c r="G6" s="51"/>
      <c r="H6" s="46"/>
      <c r="I6" s="46"/>
      <c r="J6" s="46"/>
      <c r="K6" s="51"/>
      <c r="L6" s="46"/>
      <c r="M6" s="46"/>
      <c r="N6" s="46"/>
      <c r="O6" s="51"/>
      <c r="P6" s="46"/>
      <c r="Q6" s="46"/>
      <c r="R6" s="46"/>
      <c r="S6" s="46"/>
      <c r="T6" s="46"/>
      <c r="U6" s="46"/>
      <c r="V6" s="46"/>
      <c r="W6" s="51"/>
      <c r="X6" s="46"/>
      <c r="Y6" s="46"/>
      <c r="Z6" s="59"/>
    </row>
    <row r="7" ht="15.75" customHeight="1">
      <c r="A7" s="60"/>
      <c r="B7" s="61"/>
      <c r="C7" s="62" t="s">
        <v>17</v>
      </c>
      <c r="D7" s="63"/>
      <c r="E7" s="63"/>
      <c r="F7" s="63"/>
      <c r="G7" s="63"/>
      <c r="H7" s="63"/>
      <c r="I7" s="65"/>
      <c r="J7" s="67"/>
      <c r="K7" s="62" t="s">
        <v>19</v>
      </c>
      <c r="L7" s="63"/>
      <c r="M7" s="63"/>
      <c r="N7" s="63"/>
      <c r="O7" s="63"/>
      <c r="P7" s="63"/>
      <c r="Q7" s="65"/>
      <c r="R7" s="67"/>
      <c r="S7" s="62" t="s">
        <v>21</v>
      </c>
      <c r="T7" s="63"/>
      <c r="U7" s="63"/>
      <c r="V7" s="63"/>
      <c r="W7" s="63"/>
      <c r="X7" s="63"/>
      <c r="Y7" s="65"/>
      <c r="Z7" s="72"/>
    </row>
    <row r="8" ht="23.25" customHeight="1">
      <c r="A8" s="74"/>
      <c r="B8" s="76"/>
      <c r="C8" s="78"/>
      <c r="D8" s="80"/>
      <c r="E8" s="80"/>
      <c r="F8" s="80"/>
      <c r="G8" s="81"/>
      <c r="H8" s="80"/>
      <c r="I8" s="82"/>
      <c r="J8" s="83"/>
      <c r="K8" s="84"/>
      <c r="L8" s="80"/>
      <c r="M8" s="80"/>
      <c r="N8" s="80"/>
      <c r="O8" s="81"/>
      <c r="P8" s="80"/>
      <c r="Q8" s="82"/>
      <c r="R8" s="83"/>
      <c r="S8" s="85"/>
      <c r="T8" s="80"/>
      <c r="U8" s="80"/>
      <c r="V8" s="80"/>
      <c r="W8" s="81"/>
      <c r="X8" s="80"/>
      <c r="Y8" s="82"/>
      <c r="Z8" s="88"/>
    </row>
    <row r="9" ht="45.0" customHeight="1">
      <c r="A9" s="89"/>
      <c r="B9" s="90" t="s">
        <v>11</v>
      </c>
      <c r="C9" s="91"/>
      <c r="D9" s="92" t="s">
        <v>31</v>
      </c>
      <c r="E9" s="63"/>
      <c r="F9" s="65"/>
      <c r="G9" s="93" t="s">
        <v>32</v>
      </c>
      <c r="H9" s="94" t="s">
        <v>33</v>
      </c>
      <c r="I9" s="91"/>
      <c r="J9" s="83"/>
      <c r="K9" s="95"/>
      <c r="L9" s="92" t="s">
        <v>34</v>
      </c>
      <c r="M9" s="63"/>
      <c r="N9" s="65"/>
      <c r="O9" s="93" t="s">
        <v>32</v>
      </c>
      <c r="P9" s="94" t="s">
        <v>33</v>
      </c>
      <c r="Q9" s="91"/>
      <c r="R9" s="83"/>
      <c r="S9" s="91"/>
      <c r="T9" s="102" t="s">
        <v>35</v>
      </c>
      <c r="U9" s="63"/>
      <c r="V9" s="65"/>
      <c r="W9" s="93" t="s">
        <v>32</v>
      </c>
      <c r="X9" s="105" t="s">
        <v>33</v>
      </c>
      <c r="Y9" s="91"/>
      <c r="Z9" s="88"/>
    </row>
    <row r="10" ht="23.25" customHeight="1">
      <c r="A10" s="89"/>
      <c r="B10" s="106"/>
      <c r="C10" s="107"/>
      <c r="D10" s="108"/>
      <c r="E10" s="109"/>
      <c r="F10" s="109"/>
      <c r="G10" s="110"/>
      <c r="H10" s="109"/>
      <c r="I10" s="111"/>
      <c r="J10" s="83"/>
      <c r="K10" s="112"/>
      <c r="L10" s="113"/>
      <c r="M10" s="113"/>
      <c r="N10" s="113"/>
      <c r="O10" s="110"/>
      <c r="P10" s="113"/>
      <c r="Q10" s="111"/>
      <c r="R10" s="83"/>
      <c r="S10" s="114"/>
      <c r="T10" s="113"/>
      <c r="U10" s="113"/>
      <c r="V10" s="113"/>
      <c r="W10" s="110"/>
      <c r="X10" s="113"/>
      <c r="Y10" s="111"/>
      <c r="Z10" s="88"/>
    </row>
    <row r="11" ht="60.0" customHeight="1">
      <c r="A11" s="89"/>
      <c r="B11" s="115"/>
      <c r="C11" s="114"/>
      <c r="D11" s="116"/>
      <c r="E11" s="116"/>
      <c r="F11" s="116"/>
      <c r="G11" s="110"/>
      <c r="H11" s="116"/>
      <c r="I11" s="111"/>
      <c r="J11" s="83"/>
      <c r="K11" s="117" t="s">
        <v>12</v>
      </c>
      <c r="L11" s="118" t="s">
        <v>39</v>
      </c>
      <c r="M11" s="63"/>
      <c r="N11" s="65"/>
      <c r="O11" s="93" t="s">
        <v>32</v>
      </c>
      <c r="P11" s="94" t="s">
        <v>40</v>
      </c>
      <c r="Q11" s="91"/>
      <c r="R11" s="83"/>
      <c r="S11" s="93" t="s">
        <v>41</v>
      </c>
      <c r="T11" s="118" t="s">
        <v>39</v>
      </c>
      <c r="U11" s="63"/>
      <c r="V11" s="65"/>
      <c r="W11" s="93" t="s">
        <v>32</v>
      </c>
      <c r="X11" s="94" t="s">
        <v>42</v>
      </c>
      <c r="Y11" s="91"/>
      <c r="Z11" s="88"/>
    </row>
    <row r="12" ht="23.25" customHeight="1">
      <c r="A12" s="60"/>
      <c r="B12" s="119"/>
      <c r="C12" s="120"/>
      <c r="D12" s="121"/>
      <c r="E12" s="121"/>
      <c r="F12" s="121"/>
      <c r="G12" s="122"/>
      <c r="H12" s="121"/>
      <c r="I12" s="124"/>
      <c r="J12" s="83"/>
      <c r="K12" s="125"/>
      <c r="L12" s="80"/>
      <c r="M12" s="80"/>
      <c r="N12" s="80"/>
      <c r="O12" s="122"/>
      <c r="P12" s="80"/>
      <c r="Q12" s="124"/>
      <c r="R12" s="83"/>
      <c r="S12" s="126"/>
      <c r="T12" s="80"/>
      <c r="U12" s="80"/>
      <c r="V12" s="80"/>
      <c r="W12" s="122"/>
      <c r="X12" s="80"/>
      <c r="Y12" s="124"/>
      <c r="Z12" s="88"/>
    </row>
    <row r="13" ht="72.75" customHeight="1">
      <c r="A13" s="127"/>
      <c r="B13" s="128" t="s">
        <v>43</v>
      </c>
      <c r="C13" s="129"/>
      <c r="D13" s="130" t="s">
        <v>44</v>
      </c>
      <c r="E13" s="63"/>
      <c r="F13" s="65"/>
      <c r="G13" s="131" t="s">
        <v>32</v>
      </c>
      <c r="H13" s="133" t="s">
        <v>42</v>
      </c>
      <c r="I13" s="129"/>
      <c r="J13" s="134"/>
      <c r="K13" s="135"/>
      <c r="L13" s="130" t="s">
        <v>45</v>
      </c>
      <c r="M13" s="63"/>
      <c r="N13" s="65"/>
      <c r="O13" s="131" t="s">
        <v>32</v>
      </c>
      <c r="P13" s="133" t="s">
        <v>42</v>
      </c>
      <c r="Q13" s="129"/>
      <c r="R13" s="134"/>
      <c r="S13" s="129"/>
      <c r="T13" s="130" t="s">
        <v>46</v>
      </c>
      <c r="U13" s="63"/>
      <c r="V13" s="65"/>
      <c r="W13" s="131" t="s">
        <v>32</v>
      </c>
      <c r="X13" s="133" t="s">
        <v>42</v>
      </c>
      <c r="Y13" s="129"/>
      <c r="Z13" s="138"/>
    </row>
    <row r="14" ht="23.25" customHeight="1">
      <c r="A14" s="123"/>
      <c r="B14" s="80"/>
      <c r="C14" s="121"/>
      <c r="D14" s="80"/>
      <c r="E14" s="80"/>
      <c r="F14" s="80"/>
      <c r="G14" s="139"/>
      <c r="H14" s="80"/>
      <c r="I14" s="121"/>
      <c r="J14" s="80"/>
      <c r="K14" s="139"/>
      <c r="L14" s="80"/>
      <c r="M14" s="80"/>
      <c r="N14" s="80"/>
      <c r="O14" s="139"/>
      <c r="P14" s="80"/>
      <c r="Q14" s="121"/>
      <c r="R14" s="80"/>
      <c r="S14" s="121"/>
      <c r="T14" s="80"/>
      <c r="U14" s="80"/>
      <c r="V14" s="80"/>
      <c r="W14" s="139"/>
      <c r="X14" s="80"/>
      <c r="Y14" s="121"/>
      <c r="Z14" s="140"/>
    </row>
    <row r="15" ht="14.25" customHeight="1">
      <c r="A15" s="26"/>
      <c r="B15" s="142" t="s">
        <v>48</v>
      </c>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4"/>
    </row>
    <row r="16" ht="15.0" customHeight="1">
      <c r="A16" s="26"/>
      <c r="B16" s="145"/>
      <c r="Z16" s="146"/>
    </row>
    <row r="17" ht="15.0" customHeight="1">
      <c r="A17" s="26"/>
      <c r="B17" s="145"/>
      <c r="Z17" s="146"/>
    </row>
    <row r="18" ht="15.0" customHeight="1">
      <c r="A18" s="26"/>
      <c r="B18" s="145"/>
      <c r="Z18" s="146"/>
    </row>
    <row r="19" ht="15.0" customHeight="1">
      <c r="A19" s="26"/>
      <c r="B19" s="145"/>
      <c r="Z19" s="146"/>
    </row>
    <row r="20" ht="15.0" customHeight="1">
      <c r="A20" s="26"/>
      <c r="B20" s="145"/>
      <c r="Z20" s="146"/>
    </row>
    <row r="21" ht="15.0" customHeight="1">
      <c r="A21" s="26"/>
      <c r="B21" s="145"/>
      <c r="Z21" s="146"/>
    </row>
    <row r="22" ht="15.0" customHeight="1">
      <c r="A22" s="26"/>
      <c r="B22" s="145"/>
      <c r="Z22" s="146"/>
    </row>
    <row r="23" ht="15.0" customHeight="1">
      <c r="A23" s="26"/>
      <c r="B23" s="147"/>
      <c r="C23" s="148"/>
      <c r="D23" s="148"/>
      <c r="E23" s="148"/>
      <c r="F23" s="148"/>
      <c r="G23" s="148"/>
      <c r="H23" s="148"/>
      <c r="I23" s="148"/>
      <c r="J23" s="148"/>
      <c r="K23" s="148"/>
      <c r="L23" s="148"/>
      <c r="M23" s="148"/>
      <c r="N23" s="148"/>
      <c r="O23" s="148"/>
      <c r="P23" s="148"/>
      <c r="Q23" s="148"/>
      <c r="R23" s="148"/>
      <c r="S23" s="148"/>
      <c r="T23" s="148"/>
      <c r="U23" s="148"/>
      <c r="V23" s="148"/>
      <c r="W23" s="148"/>
      <c r="X23" s="148"/>
      <c r="Y23" s="148"/>
      <c r="Z23" s="150"/>
    </row>
    <row r="24"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4">
    <mergeCell ref="L9:N9"/>
    <mergeCell ref="L11:N11"/>
    <mergeCell ref="D13:F13"/>
    <mergeCell ref="L13:N13"/>
    <mergeCell ref="T13:V13"/>
    <mergeCell ref="B15:Z23"/>
    <mergeCell ref="A1:D3"/>
    <mergeCell ref="C7:I7"/>
    <mergeCell ref="K7:Q7"/>
    <mergeCell ref="S7:Y7"/>
    <mergeCell ref="B9:B11"/>
    <mergeCell ref="D9:F9"/>
    <mergeCell ref="T9:V9"/>
    <mergeCell ref="T11:V11"/>
  </mergeCells>
  <conditionalFormatting sqref="A8:C8 A9:A11 C10:D10">
    <cfRule type="cellIs" dxfId="0" priority="1" stopIfTrue="1" operator="lessThan">
      <formula>0</formula>
    </cfRule>
  </conditionalFormatting>
  <printOptions/>
  <pageMargins bottom="0.75" footer="0.0" header="0.0" left="0.7" right="0.7" top="0.75"/>
  <pageSetup orientation="portrait"/>
  <headerFooter>
    <oddFooter>&amp;C000000&amp;P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7.29"/>
    <col customWidth="1" min="2" max="5" width="10.43"/>
    <col customWidth="1" min="6" max="7" width="9.71"/>
    <col customWidth="1" min="8" max="8" width="14.43"/>
    <col customWidth="1" min="9" max="9" width="7.43"/>
    <col customWidth="1" min="10" max="10" width="8.71"/>
    <col customWidth="1" min="11" max="12" width="8.86"/>
    <col customWidth="1" min="13" max="13" width="9.14"/>
    <col customWidth="1" min="14" max="14" width="14.43"/>
    <col customWidth="1" min="15" max="15" width="2.0"/>
    <col customWidth="1" min="16" max="16" width="9.14"/>
    <col customWidth="1" min="17" max="19" width="8.86"/>
    <col customWidth="1" min="20" max="20" width="9.14"/>
    <col customWidth="1" min="21" max="21" width="15.71"/>
    <col customWidth="1" min="22" max="22" width="1.43"/>
    <col customWidth="1" min="23" max="26" width="8.86"/>
  </cols>
  <sheetData>
    <row r="1" ht="21.75" customHeight="1">
      <c r="A1" s="28" t="s">
        <v>8</v>
      </c>
      <c r="B1" s="31"/>
      <c r="C1" s="31"/>
      <c r="D1" s="31"/>
      <c r="E1" s="31"/>
      <c r="F1" s="31"/>
      <c r="G1" s="13"/>
      <c r="H1" s="13"/>
      <c r="I1" s="13"/>
      <c r="J1" s="13"/>
      <c r="K1" s="13"/>
      <c r="L1" s="13"/>
      <c r="M1" s="13"/>
      <c r="N1" s="13"/>
      <c r="O1" s="13"/>
      <c r="P1" s="13"/>
      <c r="Q1" s="13"/>
      <c r="R1" s="13"/>
      <c r="S1" s="13"/>
      <c r="T1" s="13"/>
      <c r="U1" s="13"/>
      <c r="V1" s="13"/>
      <c r="W1" s="13"/>
      <c r="X1" s="13"/>
      <c r="Y1" s="13"/>
      <c r="Z1" s="13"/>
    </row>
    <row r="2" ht="15.75" customHeight="1">
      <c r="A2" s="24"/>
      <c r="B2" s="24"/>
      <c r="C2" s="24"/>
      <c r="D2" s="24"/>
      <c r="E2" s="24"/>
      <c r="F2" s="13"/>
      <c r="G2" s="13"/>
      <c r="H2" s="13"/>
      <c r="I2" s="13"/>
      <c r="J2" s="13"/>
      <c r="K2" s="13"/>
      <c r="L2" s="13"/>
      <c r="M2" s="13"/>
      <c r="N2" s="13"/>
      <c r="O2" s="13"/>
      <c r="P2" s="13"/>
      <c r="Q2" s="13"/>
      <c r="R2" s="13"/>
      <c r="S2" s="13"/>
      <c r="T2" s="13"/>
      <c r="U2" s="13"/>
      <c r="V2" s="13"/>
      <c r="W2" s="13"/>
      <c r="X2" s="13"/>
      <c r="Y2" s="13"/>
      <c r="Z2" s="13"/>
    </row>
    <row r="3" ht="15.75" customHeight="1">
      <c r="A3" s="70"/>
      <c r="B3" s="71" t="s">
        <v>18</v>
      </c>
      <c r="C3" s="63"/>
      <c r="D3" s="63"/>
      <c r="E3" s="65"/>
      <c r="F3" s="73"/>
      <c r="G3" s="13"/>
      <c r="H3" s="13"/>
      <c r="I3" s="13"/>
      <c r="J3" s="13"/>
      <c r="K3" s="13"/>
      <c r="L3" s="13"/>
      <c r="M3" s="13"/>
      <c r="N3" s="13"/>
      <c r="O3" s="13"/>
      <c r="P3" s="13"/>
      <c r="Q3" s="13"/>
      <c r="R3" s="13"/>
      <c r="S3" s="13"/>
      <c r="T3" s="13"/>
      <c r="U3" s="13"/>
      <c r="V3" s="13"/>
      <c r="W3" s="13"/>
      <c r="X3" s="13"/>
      <c r="Y3" s="13"/>
      <c r="Z3" s="13"/>
    </row>
    <row r="4" ht="48.75" customHeight="1">
      <c r="A4" s="79" t="s">
        <v>27</v>
      </c>
      <c r="B4" s="86" t="s">
        <v>28</v>
      </c>
      <c r="C4" s="86" t="s">
        <v>29</v>
      </c>
      <c r="D4" s="86" t="s">
        <v>26</v>
      </c>
      <c r="E4" s="86" t="s">
        <v>30</v>
      </c>
      <c r="F4" s="87"/>
      <c r="G4" s="13"/>
      <c r="H4" s="13"/>
      <c r="I4" s="13"/>
      <c r="J4" s="13"/>
      <c r="K4" s="13"/>
      <c r="L4" s="13"/>
      <c r="M4" s="13"/>
      <c r="N4" s="13"/>
      <c r="O4" s="13"/>
      <c r="P4" s="13"/>
      <c r="Q4" s="13"/>
      <c r="R4" s="13"/>
      <c r="S4" s="13"/>
      <c r="T4" s="13"/>
      <c r="U4" s="13"/>
      <c r="V4" s="13"/>
      <c r="W4" s="13"/>
      <c r="X4" s="13"/>
      <c r="Y4" s="13"/>
      <c r="Z4" s="13"/>
    </row>
    <row r="5" ht="15.75" customHeight="1">
      <c r="A5" s="70">
        <v>2024.0</v>
      </c>
      <c r="B5" s="96">
        <f>PGE!E44+SCE!E44+SDGE!E44</f>
        <v>621.7105177</v>
      </c>
      <c r="C5" s="96">
        <f>PGE!F44+SCE!F44+SDGE!F44</f>
        <v>1540.331647</v>
      </c>
      <c r="D5" s="96">
        <f>PGE!G44+SCE!G44+SDGE!G44</f>
        <v>0</v>
      </c>
      <c r="E5" s="97">
        <f>D5+C5+B5</f>
        <v>2162.042165</v>
      </c>
      <c r="F5" s="98"/>
      <c r="G5" s="13"/>
      <c r="H5" s="13"/>
      <c r="I5" s="13"/>
      <c r="J5" s="13"/>
      <c r="K5" s="13"/>
      <c r="L5" s="13"/>
      <c r="M5" s="13"/>
      <c r="N5" s="13"/>
      <c r="O5" s="13"/>
      <c r="P5" s="13"/>
      <c r="Q5" s="13"/>
      <c r="R5" s="13"/>
      <c r="S5" s="13"/>
      <c r="T5" s="13"/>
      <c r="U5" s="13"/>
      <c r="V5" s="13"/>
      <c r="W5" s="13"/>
      <c r="X5" s="13"/>
      <c r="Y5" s="13"/>
      <c r="Z5" s="13"/>
    </row>
    <row r="6" ht="21.0" customHeight="1">
      <c r="A6" s="44"/>
      <c r="B6" s="99"/>
      <c r="C6" s="99"/>
      <c r="D6" s="99"/>
      <c r="E6" s="100"/>
      <c r="F6" s="74"/>
      <c r="G6" s="13"/>
      <c r="H6" s="13"/>
      <c r="I6" s="13"/>
      <c r="J6" s="13"/>
      <c r="K6" s="13"/>
      <c r="L6" s="13"/>
      <c r="M6" s="13"/>
      <c r="N6" s="13"/>
      <c r="O6" s="13"/>
      <c r="P6" s="13"/>
      <c r="Q6" s="13"/>
      <c r="R6" s="13"/>
      <c r="S6" s="13"/>
      <c r="T6" s="13"/>
      <c r="U6" s="13"/>
      <c r="V6" s="13"/>
      <c r="W6" s="13"/>
      <c r="X6" s="13"/>
      <c r="Y6" s="13"/>
      <c r="Z6" s="13"/>
    </row>
    <row r="7" ht="21.0" customHeight="1">
      <c r="A7" s="46"/>
      <c r="B7" s="101"/>
      <c r="C7" s="101"/>
      <c r="D7" s="101"/>
      <c r="E7" s="101"/>
      <c r="F7" s="60"/>
      <c r="G7" s="13"/>
      <c r="H7" s="13"/>
      <c r="I7" s="13"/>
      <c r="J7" s="13"/>
      <c r="K7" s="13"/>
      <c r="L7" s="13"/>
      <c r="M7" s="13"/>
      <c r="N7" s="13"/>
      <c r="O7" s="13"/>
      <c r="P7" s="13"/>
      <c r="Q7" s="13"/>
      <c r="R7" s="13"/>
      <c r="S7" s="13"/>
      <c r="T7" s="13"/>
      <c r="U7" s="13"/>
      <c r="V7" s="13"/>
      <c r="W7" s="13"/>
      <c r="X7" s="13"/>
      <c r="Y7" s="13"/>
      <c r="Z7" s="13"/>
    </row>
    <row r="8" ht="28.5" customHeight="1">
      <c r="A8" s="70"/>
      <c r="B8" s="103" t="s">
        <v>38</v>
      </c>
      <c r="C8" s="63"/>
      <c r="D8" s="63"/>
      <c r="E8" s="65"/>
      <c r="F8" s="104"/>
      <c r="G8" s="13"/>
      <c r="H8" s="13"/>
      <c r="I8" s="13"/>
      <c r="J8" s="13"/>
      <c r="K8" s="13"/>
      <c r="L8" s="13"/>
      <c r="M8" s="13"/>
      <c r="N8" s="13"/>
      <c r="O8" s="13"/>
      <c r="P8" s="13"/>
      <c r="Q8" s="13"/>
      <c r="R8" s="13"/>
      <c r="S8" s="13"/>
      <c r="T8" s="13"/>
      <c r="U8" s="13"/>
      <c r="V8" s="13"/>
      <c r="W8" s="13"/>
      <c r="X8" s="13"/>
      <c r="Y8" s="13"/>
      <c r="Z8" s="13"/>
    </row>
    <row r="9" ht="36.75" customHeight="1">
      <c r="A9" s="79" t="s">
        <v>27</v>
      </c>
      <c r="B9" s="86" t="s">
        <v>28</v>
      </c>
      <c r="C9" s="86" t="s">
        <v>29</v>
      </c>
      <c r="D9" s="86" t="s">
        <v>26</v>
      </c>
      <c r="E9" s="86" t="s">
        <v>30</v>
      </c>
      <c r="F9" s="104"/>
      <c r="G9" s="13"/>
      <c r="H9" s="13"/>
      <c r="I9" s="13"/>
      <c r="J9" s="13"/>
      <c r="K9" s="13"/>
      <c r="L9" s="13"/>
      <c r="M9" s="13"/>
      <c r="N9" s="13"/>
      <c r="O9" s="13"/>
      <c r="P9" s="13"/>
      <c r="Q9" s="13"/>
      <c r="R9" s="13"/>
      <c r="S9" s="13"/>
      <c r="T9" s="13"/>
      <c r="U9" s="13"/>
      <c r="V9" s="13"/>
      <c r="W9" s="13"/>
      <c r="X9" s="13"/>
      <c r="Y9" s="13"/>
      <c r="Z9" s="13"/>
    </row>
    <row r="10" ht="15.75" customHeight="1">
      <c r="A10" s="70">
        <v>2024.0</v>
      </c>
      <c r="B10" s="96">
        <f>PGE!H44+SCE!H44+SDGE!H44</f>
        <v>174.0341215</v>
      </c>
      <c r="C10" s="96">
        <f>PGE!I44+SCE!I44+SDGE!I44</f>
        <v>211.402708</v>
      </c>
      <c r="D10" s="96">
        <f>PGE!J44+SCE!J44+SDGE!J44</f>
        <v>0</v>
      </c>
      <c r="E10" s="97">
        <f>D10+C10+B10</f>
        <v>385.4368295</v>
      </c>
      <c r="F10" s="104"/>
      <c r="G10" s="123"/>
      <c r="H10" s="13"/>
      <c r="I10" s="13"/>
      <c r="J10" s="13"/>
      <c r="K10" s="13"/>
      <c r="L10" s="13"/>
      <c r="M10" s="13"/>
      <c r="N10" s="13"/>
      <c r="O10" s="13"/>
      <c r="P10" s="13"/>
      <c r="Q10" s="13"/>
      <c r="R10" s="13"/>
      <c r="S10" s="13"/>
      <c r="T10" s="13"/>
      <c r="U10" s="13"/>
      <c r="V10" s="13"/>
      <c r="W10" s="13"/>
      <c r="X10" s="13"/>
      <c r="Y10" s="13"/>
      <c r="Z10" s="13"/>
    </row>
    <row r="11" ht="21.0" customHeight="1">
      <c r="A11" s="44"/>
      <c r="B11" s="99"/>
      <c r="C11" s="99"/>
      <c r="D11" s="99"/>
      <c r="E11" s="99"/>
      <c r="F11" s="123"/>
      <c r="G11" s="123"/>
      <c r="H11" s="136"/>
      <c r="I11" s="136"/>
      <c r="J11" s="136"/>
      <c r="K11" s="13"/>
      <c r="L11" s="13"/>
      <c r="M11" s="13"/>
      <c r="N11" s="13"/>
      <c r="O11" s="13"/>
      <c r="P11" s="13"/>
      <c r="Q11" s="13"/>
      <c r="R11" s="13"/>
      <c r="S11" s="13"/>
      <c r="T11" s="13"/>
      <c r="U11" s="13"/>
      <c r="V11" s="13"/>
      <c r="W11" s="13"/>
      <c r="X11" s="13"/>
      <c r="Y11" s="13"/>
      <c r="Z11" s="13"/>
    </row>
    <row r="12" ht="21.0" customHeight="1">
      <c r="A12" s="24"/>
      <c r="B12" s="59"/>
      <c r="C12" s="59"/>
      <c r="D12" s="59"/>
      <c r="E12" s="59"/>
      <c r="F12" s="136"/>
      <c r="G12" s="136"/>
      <c r="H12" s="141"/>
      <c r="I12" s="141"/>
      <c r="J12" s="141"/>
      <c r="K12" s="13"/>
      <c r="L12" s="13"/>
      <c r="M12" s="13"/>
      <c r="N12" s="13"/>
      <c r="O12" s="13"/>
      <c r="P12" s="13"/>
      <c r="Q12" s="13"/>
      <c r="R12" s="13"/>
      <c r="S12" s="13"/>
      <c r="T12" s="13"/>
      <c r="U12" s="13"/>
      <c r="V12" s="13"/>
      <c r="W12" s="13"/>
      <c r="X12" s="13"/>
      <c r="Y12" s="13"/>
      <c r="Z12" s="13"/>
    </row>
    <row r="13" ht="15.75" customHeight="1">
      <c r="A13" s="70"/>
      <c r="B13" s="103" t="s">
        <v>49</v>
      </c>
      <c r="C13" s="63"/>
      <c r="D13" s="63"/>
      <c r="E13" s="65"/>
      <c r="F13" s="149"/>
      <c r="G13" s="141"/>
      <c r="H13" s="123"/>
      <c r="I13" s="123"/>
      <c r="J13" s="123"/>
      <c r="K13" s="13"/>
      <c r="L13" s="13"/>
      <c r="M13" s="13"/>
      <c r="N13" s="13"/>
      <c r="O13" s="13"/>
      <c r="P13" s="13"/>
      <c r="Q13" s="13"/>
      <c r="R13" s="13"/>
      <c r="S13" s="13"/>
      <c r="T13" s="13"/>
      <c r="U13" s="13"/>
      <c r="V13" s="13"/>
      <c r="W13" s="13"/>
      <c r="X13" s="13"/>
      <c r="Y13" s="13"/>
      <c r="Z13" s="13"/>
    </row>
    <row r="14" ht="15.75" customHeight="1">
      <c r="A14" s="79" t="s">
        <v>27</v>
      </c>
      <c r="B14" s="86" t="s">
        <v>28</v>
      </c>
      <c r="C14" s="86" t="s">
        <v>29</v>
      </c>
      <c r="D14" s="86" t="s">
        <v>26</v>
      </c>
      <c r="E14" s="86" t="s">
        <v>30</v>
      </c>
      <c r="F14" s="104"/>
      <c r="G14" s="123"/>
      <c r="H14" s="151"/>
      <c r="I14" s="151"/>
      <c r="J14" s="123"/>
      <c r="K14" s="13"/>
      <c r="L14" s="13"/>
      <c r="M14" s="13"/>
      <c r="N14" s="13"/>
      <c r="O14" s="13"/>
      <c r="P14" s="13"/>
      <c r="Q14" s="13"/>
      <c r="R14" s="13"/>
      <c r="S14" s="13"/>
      <c r="T14" s="13"/>
      <c r="U14" s="13"/>
      <c r="V14" s="13"/>
      <c r="W14" s="13"/>
      <c r="X14" s="13"/>
      <c r="Y14" s="13"/>
      <c r="Z14" s="13"/>
    </row>
    <row r="15" ht="15.75" customHeight="1">
      <c r="A15" s="70">
        <v>2024.0</v>
      </c>
      <c r="B15" s="96">
        <f t="shared" ref="B15:D15" si="1">B10+B5</f>
        <v>795.7446392</v>
      </c>
      <c r="C15" s="96">
        <f t="shared" si="1"/>
        <v>1751.734355</v>
      </c>
      <c r="D15" s="96">
        <f t="shared" si="1"/>
        <v>0</v>
      </c>
      <c r="E15" s="97">
        <f>D15+C15+B15</f>
        <v>2547.478995</v>
      </c>
      <c r="F15" s="152"/>
      <c r="G15" s="151"/>
      <c r="H15" s="153"/>
      <c r="I15" s="153"/>
      <c r="J15" s="36"/>
      <c r="K15" s="13"/>
      <c r="L15" s="13"/>
      <c r="M15" s="13"/>
      <c r="N15" s="13"/>
      <c r="O15" s="13"/>
      <c r="P15" s="13"/>
      <c r="Q15" s="13"/>
      <c r="R15" s="13"/>
      <c r="S15" s="13"/>
      <c r="T15" s="13"/>
      <c r="U15" s="13"/>
      <c r="V15" s="13"/>
      <c r="W15" s="13"/>
      <c r="X15" s="13"/>
      <c r="Y15" s="13"/>
      <c r="Z15" s="13"/>
    </row>
    <row r="16" ht="15.75" customHeight="1">
      <c r="A16" s="44"/>
      <c r="B16" s="154"/>
      <c r="C16" s="154"/>
      <c r="D16" s="154"/>
      <c r="E16" s="154"/>
      <c r="F16" s="153"/>
      <c r="G16" s="153"/>
      <c r="H16" s="13"/>
      <c r="I16" s="153"/>
      <c r="J16" s="153"/>
      <c r="K16" s="13"/>
      <c r="L16" s="13"/>
      <c r="M16" s="13"/>
      <c r="N16" s="13"/>
      <c r="O16" s="13"/>
      <c r="P16" s="13"/>
      <c r="Q16" s="13"/>
      <c r="R16" s="13"/>
      <c r="S16" s="13"/>
      <c r="T16" s="13"/>
      <c r="U16" s="13"/>
      <c r="V16" s="13"/>
      <c r="W16" s="13"/>
      <c r="X16" s="13"/>
      <c r="Y16" s="13"/>
      <c r="Z16" s="13"/>
    </row>
    <row r="17" ht="15.75" customHeight="1">
      <c r="A17" s="36"/>
      <c r="B17" s="153"/>
      <c r="C17" s="153"/>
      <c r="D17" s="153"/>
      <c r="E17" s="153"/>
      <c r="F17" s="153"/>
      <c r="G17" s="153"/>
      <c r="H17" s="153"/>
      <c r="I17" s="153"/>
      <c r="J17" s="153"/>
      <c r="K17" s="13"/>
      <c r="L17" s="13"/>
      <c r="M17" s="13"/>
      <c r="N17" s="13"/>
      <c r="O17" s="13"/>
      <c r="P17" s="13"/>
      <c r="Q17" s="13"/>
      <c r="R17" s="13"/>
      <c r="S17" s="13"/>
      <c r="T17" s="13"/>
      <c r="U17" s="13"/>
      <c r="V17" s="13"/>
      <c r="W17" s="13"/>
      <c r="X17" s="13"/>
      <c r="Y17" s="13"/>
      <c r="Z17" s="13"/>
    </row>
    <row r="18" ht="15.75" customHeight="1">
      <c r="A18" s="36"/>
      <c r="B18" s="153"/>
      <c r="C18" s="153"/>
      <c r="D18" s="153"/>
      <c r="E18" s="153"/>
      <c r="F18" s="153"/>
      <c r="G18" s="153"/>
      <c r="H18" s="153"/>
      <c r="I18" s="13"/>
      <c r="J18" s="13"/>
      <c r="K18" s="13"/>
      <c r="L18" s="13"/>
      <c r="M18" s="13"/>
      <c r="N18" s="13"/>
      <c r="O18" s="13"/>
      <c r="P18" s="13"/>
      <c r="Q18" s="13"/>
      <c r="R18" s="13"/>
      <c r="S18" s="13"/>
      <c r="T18" s="13"/>
      <c r="U18" s="13"/>
      <c r="V18" s="13"/>
      <c r="W18" s="13"/>
      <c r="X18" s="13"/>
      <c r="Y18" s="13"/>
      <c r="Z18" s="13"/>
    </row>
    <row r="19" ht="15.75" customHeight="1">
      <c r="A19" s="13"/>
      <c r="B19" s="153"/>
      <c r="C19" s="153"/>
      <c r="D19" s="153"/>
      <c r="E19" s="153"/>
      <c r="F19" s="153"/>
      <c r="G19" s="153"/>
      <c r="H19" s="13"/>
      <c r="I19" s="13"/>
      <c r="J19" s="13"/>
      <c r="K19" s="13"/>
      <c r="L19" s="13"/>
      <c r="M19" s="13"/>
      <c r="N19" s="13"/>
      <c r="O19" s="13"/>
      <c r="P19" s="13"/>
      <c r="Q19" s="13"/>
      <c r="R19" s="13"/>
      <c r="S19" s="13"/>
      <c r="T19" s="13"/>
      <c r="U19" s="13"/>
      <c r="V19" s="13"/>
      <c r="W19" s="13"/>
      <c r="X19" s="13"/>
      <c r="Y19" s="13"/>
      <c r="Z19" s="13"/>
    </row>
    <row r="20" ht="23.25" customHeight="1">
      <c r="A20" s="155" t="s">
        <v>50</v>
      </c>
      <c r="B20" s="156"/>
      <c r="C20" s="156"/>
      <c r="D20" s="156"/>
      <c r="E20" s="156"/>
      <c r="F20" s="156"/>
      <c r="G20" s="156"/>
      <c r="H20" s="156"/>
      <c r="I20" s="156"/>
      <c r="J20" s="156"/>
      <c r="K20" s="156"/>
      <c r="L20" s="156"/>
      <c r="M20" s="156"/>
      <c r="N20" s="4"/>
      <c r="O20" s="4"/>
      <c r="P20" s="4"/>
      <c r="Q20" s="4"/>
      <c r="R20" s="4"/>
      <c r="S20" s="4"/>
      <c r="T20" s="4"/>
      <c r="U20" s="4"/>
      <c r="V20" s="4"/>
      <c r="W20" s="4"/>
      <c r="X20" s="4"/>
      <c r="Y20" s="4"/>
      <c r="Z20" s="4"/>
    </row>
    <row r="21" ht="23.25" customHeight="1">
      <c r="A21" s="14" t="s">
        <v>53</v>
      </c>
      <c r="N21" s="4"/>
      <c r="O21" s="4"/>
      <c r="P21" s="4"/>
      <c r="Q21" s="4"/>
      <c r="R21" s="4"/>
      <c r="S21" s="4"/>
      <c r="T21" s="4"/>
      <c r="U21" s="4"/>
      <c r="V21" s="4"/>
      <c r="W21" s="4"/>
      <c r="X21" s="4"/>
      <c r="Y21" s="4"/>
      <c r="Z21" s="4"/>
    </row>
    <row r="22" ht="23.25" customHeight="1">
      <c r="A22" s="162" t="s">
        <v>54</v>
      </c>
      <c r="N22" s="4"/>
      <c r="O22" s="4"/>
      <c r="P22" s="4"/>
      <c r="Q22" s="4"/>
      <c r="R22" s="4"/>
      <c r="S22" s="4"/>
      <c r="T22" s="4"/>
      <c r="U22" s="4"/>
      <c r="V22" s="4"/>
      <c r="W22" s="4"/>
      <c r="X22" s="4"/>
      <c r="Y22" s="4"/>
      <c r="Z22" s="4"/>
    </row>
    <row r="23" ht="23.25" customHeight="1">
      <c r="A23" s="166" t="s">
        <v>60</v>
      </c>
      <c r="B23" s="156"/>
      <c r="C23" s="156"/>
      <c r="D23" s="156"/>
      <c r="E23" s="156"/>
      <c r="F23" s="156"/>
      <c r="G23" s="156"/>
      <c r="H23" s="156"/>
      <c r="I23" s="156"/>
      <c r="J23" s="156"/>
      <c r="K23" s="156"/>
      <c r="L23" s="156"/>
      <c r="M23" s="156"/>
      <c r="N23" s="4"/>
      <c r="O23" s="4"/>
      <c r="P23" s="4"/>
      <c r="Q23" s="4"/>
      <c r="R23" s="4"/>
      <c r="S23" s="4"/>
      <c r="T23" s="4"/>
      <c r="U23" s="4"/>
      <c r="V23" s="4"/>
      <c r="W23" s="4"/>
      <c r="X23" s="4"/>
      <c r="Y23" s="4"/>
      <c r="Z23" s="4"/>
    </row>
    <row r="24" ht="23.2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ht="23.2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ht="23.2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23.2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23.2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23.2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23.2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23.2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23.2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23.2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23.2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23.2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23.2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23.2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23.2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23.2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23.2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23.2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23.2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23.2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23.2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23.2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23.2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23.2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23.2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23.2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23.2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23.2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23.2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23.2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23.2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23.2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23.2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23.2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23.2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23.2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23.2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23.2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23.2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23.2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23.2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23.2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23.2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23.2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23.2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23.2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23.2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23.2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23.2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23.2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23.2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23.2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23.2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23.2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23.2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23.2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23.2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23.2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23.2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23.2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23.2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23.2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23.2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23.2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23.2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23.2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23.2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23.2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23.2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23.2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23.2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23.2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23.2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23.2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23.2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23.2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23.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23.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23.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23.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23.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23.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23.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23.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23.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23.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23.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23.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23.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23.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23.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23.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23.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23.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23.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23.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23.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23.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23.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23.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23.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23.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23.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23.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23.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23.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23.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23.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23.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23.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23.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23.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23.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23.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23.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23.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23.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23.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23.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23.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23.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23.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23.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23.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23.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23.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23.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23.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23.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23.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23.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23.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23.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23.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23.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23.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23.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23.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23.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23.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23.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23.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23.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23.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23.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23.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23.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23.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23.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23.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23.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23.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23.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23.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23.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23.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23.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23.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23.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23.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23.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23.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23.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23.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23.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23.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23.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23.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23.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23.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23.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23.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23.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23.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23.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23.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23.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23.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23.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23.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23.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23.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23.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23.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23.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23.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23.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23.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23.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23.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23.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23.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23.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23.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23.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23.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23.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23.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23.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23.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23.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23.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23.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23.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23.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23.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23.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23.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23.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23.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23.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23.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23.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23.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23.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23.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23.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23.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23.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23.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23.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23.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23.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23.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23.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23.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23.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23.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23.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23.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23.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23.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23.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23.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23.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23.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23.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23.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23.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23.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23.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23.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23.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23.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23.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23.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23.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23.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23.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23.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23.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23.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23.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23.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23.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23.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23.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23.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23.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23.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23.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23.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23.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23.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23.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23.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23.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23.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23.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23.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23.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23.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23.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23.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23.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23.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23.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23.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23.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23.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23.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23.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23.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23.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23.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23.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23.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23.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23.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23.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23.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23.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23.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23.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23.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23.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23.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23.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23.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23.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23.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23.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23.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23.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23.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23.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23.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23.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23.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23.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23.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23.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23.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23.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23.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23.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23.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23.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23.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23.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23.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23.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23.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23.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23.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23.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23.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23.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23.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23.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23.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23.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23.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23.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23.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23.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23.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23.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23.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23.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23.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23.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23.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23.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23.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23.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23.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23.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23.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23.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23.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23.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23.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23.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23.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23.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23.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23.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23.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23.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23.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23.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23.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23.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23.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23.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23.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23.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23.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23.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23.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23.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23.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23.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23.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23.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23.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23.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23.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23.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23.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23.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23.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23.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23.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23.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23.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23.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23.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23.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23.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23.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23.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23.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23.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23.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23.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23.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23.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23.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23.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23.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23.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23.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23.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23.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23.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23.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23.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23.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23.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23.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23.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23.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23.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23.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23.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23.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23.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23.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23.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23.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23.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23.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23.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23.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23.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23.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23.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23.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23.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23.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23.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23.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23.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23.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23.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23.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23.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23.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23.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23.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23.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23.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23.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23.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23.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23.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23.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23.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23.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23.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23.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23.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23.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23.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23.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23.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23.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23.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23.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23.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23.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23.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23.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23.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23.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23.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23.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23.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23.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23.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23.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23.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23.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23.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23.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23.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23.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23.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23.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23.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23.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23.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23.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23.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23.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23.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23.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23.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23.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23.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23.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23.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23.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23.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23.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23.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23.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23.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23.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23.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23.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23.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23.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23.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23.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23.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23.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23.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23.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23.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23.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23.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23.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23.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23.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23.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23.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23.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23.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23.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23.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23.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23.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23.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23.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23.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23.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23.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23.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23.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23.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23.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23.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23.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23.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23.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23.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23.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23.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23.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23.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23.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23.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23.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23.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23.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23.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23.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23.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23.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23.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23.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23.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23.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23.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23.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23.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23.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23.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23.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23.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23.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23.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23.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23.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23.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23.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23.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23.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23.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23.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23.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23.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23.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23.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23.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23.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23.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23.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23.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23.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23.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23.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23.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23.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23.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23.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23.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23.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23.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23.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23.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23.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23.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23.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23.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23.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23.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23.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23.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23.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23.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23.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23.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23.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23.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23.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23.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23.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23.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23.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23.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23.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23.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23.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23.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23.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23.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23.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23.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23.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23.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23.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23.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23.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23.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23.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23.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23.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23.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23.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23.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23.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23.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23.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23.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23.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23.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23.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23.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23.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23.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23.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23.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23.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23.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23.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23.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23.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23.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23.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23.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23.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23.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23.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23.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23.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23.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23.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23.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23.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23.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23.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23.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23.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23.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23.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23.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23.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23.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23.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23.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23.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23.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23.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23.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23.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23.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23.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23.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23.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23.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23.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23.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23.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23.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23.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23.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23.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23.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23.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23.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23.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23.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23.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23.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23.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23.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23.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23.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23.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23.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23.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23.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23.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23.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23.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23.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23.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23.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23.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23.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23.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23.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23.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23.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23.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23.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23.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23.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23.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23.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23.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23.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23.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23.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23.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23.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23.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23.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23.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23.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23.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23.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23.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23.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23.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23.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23.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23.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23.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23.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23.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23.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23.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23.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23.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23.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23.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23.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23.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23.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23.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23.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23.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23.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23.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23.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23.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23.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23.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23.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23.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23.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23.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23.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23.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23.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23.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23.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23.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23.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23.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23.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23.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23.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23.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23.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23.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23.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23.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23.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23.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23.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23.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23.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23.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23.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23.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23.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23.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23.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23.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23.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23.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23.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23.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23.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23.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23.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23.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23.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23.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23.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23.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23.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23.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23.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23.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23.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23.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23.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23.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23.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23.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23.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23.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23.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23.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23.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23.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23.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23.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23.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23.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23.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23.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23.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23.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23.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23.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23.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23.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23.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23.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23.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23.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23.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23.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23.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23.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23.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23.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23.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23.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23.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23.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23.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23.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23.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23.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23.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23.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23.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23.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23.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23.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23.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23.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23.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23.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23.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23.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23.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23.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23.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23.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23.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23.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23.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23.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23.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23.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23.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23.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23.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23.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23.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23.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23.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23.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23.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23.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23.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23.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23.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23.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23.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23.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23.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23.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23.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23.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23.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23.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23.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23.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23.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23.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23.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23.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23.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23.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23.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23.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23.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23.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23.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23.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23.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23.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23.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23.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23.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23.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23.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23.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23.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23.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23.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23.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23.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23.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23.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23.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23.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23.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23.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23.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23.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23.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23.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23.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23.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23.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23.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23.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23.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23.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23.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23.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23.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23.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23.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23.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23.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23.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23.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23.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23.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23.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23.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23.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23.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23.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23.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23.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23.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23.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23.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23.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23.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23.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23.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23.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23.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23.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23.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23.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23.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23.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23.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23.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23.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23.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3">
    <mergeCell ref="B3:E3"/>
    <mergeCell ref="B8:E8"/>
    <mergeCell ref="B13:E13"/>
  </mergeCells>
  <conditionalFormatting sqref="B5:F6 B10:E11 B15:I15 B16:G18 B19:G19 H14:I14 H17:J17 H18 I16:J16">
    <cfRule type="cellIs" dxfId="0" priority="1" stopIfTrue="1" operator="lessThan">
      <formula>0</formula>
    </cfRule>
  </conditionalFormatting>
  <hyperlinks>
    <hyperlink r:id="rId1" ref="A22"/>
    <hyperlink r:id="rId2" ref="A23"/>
  </hyperlinks>
  <printOptions/>
  <pageMargins bottom="0.75" footer="0.0" header="0.0" left="0.7" right="0.7" top="0.75"/>
  <pageSetup orientation="portrait"/>
  <headerFooter>
    <oddFooter>&amp;C000000&amp;P</oddFooter>
  </headerFooter>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14.71"/>
    <col customWidth="1" min="3" max="3" width="4.71"/>
    <col customWidth="1" min="4" max="4" width="29.71"/>
    <col customWidth="1" min="5" max="10" width="18.14"/>
    <col customWidth="1" min="11" max="12" width="14.43"/>
    <col customWidth="1" min="13" max="13" width="9.71"/>
    <col customWidth="1" min="14" max="26" width="8.86"/>
  </cols>
  <sheetData>
    <row r="1" ht="21.0" customHeight="1">
      <c r="A1" s="38" t="s">
        <v>10</v>
      </c>
      <c r="B1" s="39"/>
      <c r="C1" s="39"/>
      <c r="D1" s="41"/>
      <c r="E1" s="42"/>
      <c r="F1" s="42"/>
      <c r="G1" s="42"/>
      <c r="H1" s="42"/>
      <c r="I1" s="42"/>
      <c r="J1" s="42"/>
      <c r="K1" s="42"/>
      <c r="L1" s="42"/>
      <c r="M1" s="45"/>
      <c r="N1" s="4"/>
      <c r="O1" s="4"/>
      <c r="P1" s="4"/>
      <c r="Q1" s="4"/>
      <c r="R1" s="4"/>
      <c r="S1" s="4"/>
      <c r="T1" s="4"/>
      <c r="U1" s="4"/>
      <c r="V1" s="4"/>
      <c r="W1" s="4"/>
      <c r="X1" s="4"/>
      <c r="Y1" s="4"/>
      <c r="Z1" s="4"/>
    </row>
    <row r="2" ht="11.25" customHeight="1">
      <c r="A2" s="50"/>
      <c r="B2" s="52"/>
      <c r="C2" s="52"/>
      <c r="D2" s="52"/>
      <c r="E2" s="53"/>
      <c r="F2" s="53"/>
      <c r="G2" s="53"/>
      <c r="H2" s="53"/>
      <c r="I2" s="53"/>
      <c r="J2" s="53"/>
      <c r="K2" s="53"/>
      <c r="L2" s="53"/>
      <c r="M2" s="55"/>
      <c r="N2" s="4"/>
      <c r="O2" s="4"/>
      <c r="P2" s="4"/>
      <c r="Q2" s="4"/>
      <c r="R2" s="4"/>
      <c r="S2" s="4"/>
      <c r="T2" s="4"/>
      <c r="U2" s="4"/>
      <c r="V2" s="4"/>
      <c r="W2" s="4"/>
      <c r="X2" s="4"/>
      <c r="Y2" s="4"/>
      <c r="Z2" s="4"/>
    </row>
    <row r="3" ht="15.75" customHeight="1">
      <c r="A3" s="56"/>
      <c r="B3" s="53"/>
      <c r="C3" s="53"/>
      <c r="D3" s="57" t="s">
        <v>16</v>
      </c>
      <c r="E3" s="58"/>
      <c r="F3" s="58"/>
      <c r="G3" s="58"/>
      <c r="H3" s="58"/>
      <c r="I3" s="58"/>
      <c r="J3" s="58"/>
      <c r="K3" s="53"/>
      <c r="L3" s="53"/>
      <c r="M3" s="55"/>
      <c r="N3" s="4"/>
      <c r="O3" s="4"/>
      <c r="P3" s="4"/>
      <c r="Q3" s="4"/>
      <c r="R3" s="4"/>
      <c r="S3" s="4"/>
      <c r="T3" s="4"/>
      <c r="U3" s="4"/>
      <c r="V3" s="4"/>
      <c r="W3" s="4"/>
      <c r="X3" s="4"/>
      <c r="Y3" s="4"/>
      <c r="Z3" s="4"/>
    </row>
    <row r="4" ht="15.75" customHeight="1">
      <c r="A4" s="56"/>
      <c r="B4" s="53"/>
      <c r="C4" s="53"/>
      <c r="D4" s="64"/>
      <c r="E4" s="68" t="s">
        <v>18</v>
      </c>
      <c r="F4" s="63"/>
      <c r="G4" s="65"/>
      <c r="H4" s="68" t="s">
        <v>20</v>
      </c>
      <c r="I4" s="63"/>
      <c r="J4" s="65"/>
      <c r="K4" s="69"/>
      <c r="L4" s="53"/>
      <c r="M4" s="55"/>
      <c r="N4" s="4"/>
      <c r="O4" s="4"/>
      <c r="P4" s="4"/>
      <c r="Q4" s="4"/>
      <c r="R4" s="4"/>
      <c r="S4" s="4"/>
      <c r="T4" s="4"/>
      <c r="U4" s="4"/>
      <c r="V4" s="4"/>
      <c r="W4" s="4"/>
      <c r="X4" s="4"/>
      <c r="Y4" s="4"/>
      <c r="Z4" s="4"/>
    </row>
    <row r="5" ht="15.75" customHeight="1">
      <c r="A5" s="56"/>
      <c r="B5" s="75" t="s">
        <v>23</v>
      </c>
      <c r="C5" s="53"/>
      <c r="D5" s="77"/>
      <c r="E5" s="79" t="s">
        <v>24</v>
      </c>
      <c r="F5" s="79" t="s">
        <v>25</v>
      </c>
      <c r="G5" s="79" t="s">
        <v>26</v>
      </c>
      <c r="H5" s="79" t="s">
        <v>24</v>
      </c>
      <c r="I5" s="79" t="s">
        <v>25</v>
      </c>
      <c r="J5" s="79" t="s">
        <v>26</v>
      </c>
      <c r="K5" s="69"/>
      <c r="L5" s="53"/>
      <c r="M5" s="55"/>
      <c r="N5" s="4"/>
      <c r="O5" s="4"/>
      <c r="P5" s="4"/>
      <c r="Q5" s="4"/>
      <c r="R5" s="4"/>
      <c r="S5" s="4"/>
      <c r="T5" s="4"/>
      <c r="U5" s="4"/>
      <c r="V5" s="4"/>
      <c r="W5" s="4"/>
      <c r="X5" s="4"/>
      <c r="Y5" s="4"/>
      <c r="Z5" s="4"/>
    </row>
    <row r="6" ht="15.75" customHeight="1">
      <c r="A6" s="157"/>
      <c r="B6" s="158" t="s">
        <v>51</v>
      </c>
      <c r="C6" s="159"/>
      <c r="D6" s="160" t="s">
        <v>52</v>
      </c>
      <c r="E6" s="161">
        <v>0.172</v>
      </c>
      <c r="F6" s="161">
        <v>0.172</v>
      </c>
      <c r="G6" s="161">
        <v>0.172</v>
      </c>
      <c r="H6" s="161">
        <v>0.172</v>
      </c>
      <c r="I6" s="161">
        <v>0.172</v>
      </c>
      <c r="J6" s="161">
        <v>0.172</v>
      </c>
      <c r="K6" s="69"/>
      <c r="L6" s="53"/>
      <c r="M6" s="55"/>
      <c r="N6" s="4"/>
      <c r="O6" s="4"/>
      <c r="P6" s="4"/>
      <c r="Q6" s="4"/>
      <c r="R6" s="4"/>
      <c r="S6" s="4"/>
      <c r="T6" s="4"/>
      <c r="U6" s="4"/>
      <c r="V6" s="4"/>
      <c r="W6" s="4"/>
      <c r="X6" s="4"/>
      <c r="Y6" s="4"/>
      <c r="Z6" s="4"/>
    </row>
    <row r="7" ht="15.75" customHeight="1">
      <c r="A7" s="157"/>
      <c r="B7" s="160" t="s">
        <v>55</v>
      </c>
      <c r="C7" s="159"/>
      <c r="D7" s="160" t="s">
        <v>56</v>
      </c>
      <c r="E7" s="161">
        <v>0.5</v>
      </c>
      <c r="F7" s="161">
        <v>0.5</v>
      </c>
      <c r="G7" s="161">
        <v>0.5</v>
      </c>
      <c r="H7" s="161">
        <v>0.32</v>
      </c>
      <c r="I7" s="161">
        <v>0.32</v>
      </c>
      <c r="J7" s="161">
        <v>0.32</v>
      </c>
      <c r="K7" s="69"/>
      <c r="L7" s="53"/>
      <c r="M7" s="55"/>
      <c r="N7" s="4"/>
      <c r="O7" s="4"/>
      <c r="P7" s="4"/>
      <c r="Q7" s="4"/>
      <c r="R7" s="4"/>
      <c r="S7" s="4"/>
      <c r="T7" s="4"/>
      <c r="U7" s="4"/>
      <c r="V7" s="4"/>
      <c r="W7" s="4"/>
      <c r="X7" s="4"/>
      <c r="Y7" s="4"/>
      <c r="Z7" s="4"/>
    </row>
    <row r="8" ht="15.75" customHeight="1">
      <c r="A8" s="157"/>
      <c r="B8" s="163" t="s">
        <v>57</v>
      </c>
      <c r="C8" s="159"/>
      <c r="D8" s="160" t="s">
        <v>58</v>
      </c>
      <c r="E8" s="79" t="s">
        <v>59</v>
      </c>
      <c r="F8" s="164">
        <f>0.025</f>
        <v>0.025</v>
      </c>
      <c r="G8" s="79" t="s">
        <v>59</v>
      </c>
      <c r="H8" s="79" t="s">
        <v>59</v>
      </c>
      <c r="I8" s="164">
        <f>SUM(0.02552,0.00097,0.00561,-0.00259)</f>
        <v>0.02951</v>
      </c>
      <c r="J8" s="79" t="s">
        <v>59</v>
      </c>
      <c r="K8" s="69"/>
      <c r="L8" s="53"/>
      <c r="M8" s="55"/>
      <c r="N8" s="4"/>
      <c r="O8" s="4"/>
      <c r="P8" s="4"/>
      <c r="Q8" s="4"/>
      <c r="R8" s="4"/>
      <c r="S8" s="4"/>
      <c r="T8" s="4"/>
      <c r="U8" s="4"/>
      <c r="V8" s="4"/>
      <c r="W8" s="4"/>
      <c r="X8" s="4"/>
      <c r="Y8" s="4"/>
      <c r="Z8" s="4"/>
    </row>
    <row r="9" ht="15.75" customHeight="1">
      <c r="A9" s="56"/>
      <c r="B9" s="165"/>
      <c r="C9" s="53"/>
      <c r="D9" s="165"/>
      <c r="E9" s="165"/>
      <c r="F9" s="165"/>
      <c r="G9" s="165"/>
      <c r="H9" s="165"/>
      <c r="I9" s="165"/>
      <c r="J9" s="165"/>
      <c r="K9" s="53"/>
      <c r="L9" s="53"/>
      <c r="M9" s="55"/>
      <c r="N9" s="4"/>
      <c r="O9" s="4"/>
      <c r="P9" s="4"/>
      <c r="Q9" s="4"/>
      <c r="R9" s="4"/>
      <c r="S9" s="4"/>
      <c r="T9" s="4"/>
      <c r="U9" s="4"/>
      <c r="V9" s="4"/>
      <c r="W9" s="4"/>
      <c r="X9" s="4"/>
      <c r="Y9" s="4"/>
      <c r="Z9" s="4"/>
    </row>
    <row r="10" ht="15.75" customHeight="1">
      <c r="A10" s="56"/>
      <c r="B10" s="53"/>
      <c r="C10" s="53"/>
      <c r="D10" s="53"/>
      <c r="E10" s="53"/>
      <c r="F10" s="53"/>
      <c r="G10" s="53"/>
      <c r="H10" s="53"/>
      <c r="I10" s="53"/>
      <c r="J10" s="53"/>
      <c r="K10" s="53"/>
      <c r="L10" s="53"/>
      <c r="M10" s="55"/>
      <c r="N10" s="4"/>
      <c r="O10" s="4"/>
      <c r="P10" s="4"/>
      <c r="Q10" s="4"/>
      <c r="R10" s="4"/>
      <c r="S10" s="4"/>
      <c r="T10" s="4"/>
      <c r="U10" s="4"/>
      <c r="V10" s="4"/>
      <c r="W10" s="4"/>
      <c r="X10" s="4"/>
      <c r="Y10" s="4"/>
      <c r="Z10" s="4"/>
    </row>
    <row r="11" ht="15.75" customHeight="1">
      <c r="A11" s="56"/>
      <c r="B11" s="53"/>
      <c r="C11" s="53"/>
      <c r="D11" s="75" t="s">
        <v>61</v>
      </c>
      <c r="E11" s="58"/>
      <c r="F11" s="58"/>
      <c r="G11" s="58"/>
      <c r="H11" s="58"/>
      <c r="I11" s="58"/>
      <c r="J11" s="58"/>
      <c r="K11" s="58"/>
      <c r="L11" s="58"/>
      <c r="M11" s="55"/>
      <c r="N11" s="4"/>
      <c r="O11" s="4"/>
      <c r="P11" s="4"/>
      <c r="Q11" s="4"/>
      <c r="R11" s="4"/>
      <c r="S11" s="4"/>
      <c r="T11" s="4"/>
      <c r="U11" s="4"/>
      <c r="V11" s="4"/>
      <c r="W11" s="4"/>
      <c r="X11" s="4"/>
      <c r="Y11" s="4"/>
      <c r="Z11" s="4"/>
    </row>
    <row r="12" ht="15.75" customHeight="1">
      <c r="A12" s="56"/>
      <c r="B12" s="53"/>
      <c r="C12" s="64"/>
      <c r="D12" s="167" t="s">
        <v>27</v>
      </c>
      <c r="E12" s="68" t="s">
        <v>18</v>
      </c>
      <c r="F12" s="63"/>
      <c r="G12" s="65"/>
      <c r="H12" s="68" t="s">
        <v>20</v>
      </c>
      <c r="I12" s="63"/>
      <c r="J12" s="65"/>
      <c r="K12" s="168"/>
      <c r="L12" s="169" t="s">
        <v>62</v>
      </c>
      <c r="M12" s="170"/>
      <c r="N12" s="4"/>
      <c r="O12" s="4"/>
      <c r="P12" s="4"/>
      <c r="Q12" s="4"/>
      <c r="R12" s="4"/>
      <c r="S12" s="4"/>
      <c r="T12" s="4"/>
      <c r="U12" s="4"/>
      <c r="V12" s="4"/>
      <c r="W12" s="4"/>
      <c r="X12" s="4"/>
      <c r="Y12" s="4"/>
      <c r="Z12" s="4"/>
    </row>
    <row r="13" ht="15.75" customHeight="1">
      <c r="A13" s="56"/>
      <c r="B13" s="53"/>
      <c r="C13" s="64"/>
      <c r="D13" s="115"/>
      <c r="E13" s="79" t="s">
        <v>24</v>
      </c>
      <c r="F13" s="79" t="s">
        <v>25</v>
      </c>
      <c r="G13" s="79" t="s">
        <v>26</v>
      </c>
      <c r="H13" s="79" t="s">
        <v>24</v>
      </c>
      <c r="I13" s="79" t="s">
        <v>25</v>
      </c>
      <c r="J13" s="79" t="s">
        <v>26</v>
      </c>
      <c r="K13" s="115"/>
      <c r="L13" s="115"/>
      <c r="M13" s="170"/>
      <c r="N13" s="4"/>
      <c r="O13" s="4"/>
      <c r="P13" s="4"/>
      <c r="Q13" s="4"/>
      <c r="R13" s="4"/>
      <c r="S13" s="4"/>
      <c r="T13" s="4"/>
      <c r="U13" s="4"/>
      <c r="V13" s="4"/>
      <c r="W13" s="4"/>
      <c r="X13" s="4"/>
      <c r="Y13" s="4"/>
      <c r="Z13" s="4"/>
    </row>
    <row r="14" ht="15.75" customHeight="1">
      <c r="A14" s="56"/>
      <c r="B14" s="53"/>
      <c r="C14" s="64"/>
      <c r="D14" s="70">
        <v>2024.0</v>
      </c>
      <c r="E14" s="171">
        <v>0.4174220372</v>
      </c>
      <c r="F14" s="171">
        <v>0.4174220372</v>
      </c>
      <c r="G14" s="171">
        <v>0.413</v>
      </c>
      <c r="H14" s="171">
        <v>0.296799437461262</v>
      </c>
      <c r="I14" s="171">
        <v>0.296799437461262</v>
      </c>
      <c r="J14" s="171">
        <v>0.296799437461262</v>
      </c>
      <c r="K14" s="172"/>
      <c r="L14" s="173">
        <v>0.085</v>
      </c>
      <c r="M14" s="174"/>
      <c r="N14" s="4"/>
      <c r="O14" s="4"/>
      <c r="P14" s="4"/>
      <c r="Q14" s="4"/>
      <c r="R14" s="4"/>
      <c r="S14" s="4"/>
      <c r="T14" s="4"/>
      <c r="U14" s="4"/>
      <c r="V14" s="4"/>
      <c r="W14" s="4"/>
      <c r="X14" s="4"/>
      <c r="Y14" s="4"/>
      <c r="Z14" s="4"/>
    </row>
    <row r="15" ht="15.75" customHeight="1">
      <c r="A15" s="56"/>
      <c r="B15" s="53"/>
      <c r="C15" s="53"/>
      <c r="D15" s="175"/>
      <c r="E15" s="176"/>
      <c r="F15" s="176"/>
      <c r="G15" s="176"/>
      <c r="H15" s="176"/>
      <c r="I15" s="176"/>
      <c r="J15" s="176"/>
      <c r="K15" s="177"/>
      <c r="L15" s="177"/>
      <c r="M15" s="55"/>
      <c r="N15" s="4"/>
      <c r="O15" s="4"/>
      <c r="P15" s="4"/>
      <c r="Q15" s="4"/>
      <c r="R15" s="4"/>
      <c r="S15" s="4"/>
      <c r="T15" s="4"/>
      <c r="U15" s="4"/>
      <c r="V15" s="4"/>
      <c r="W15" s="4"/>
      <c r="X15" s="4"/>
      <c r="Y15" s="4"/>
      <c r="Z15" s="4"/>
    </row>
    <row r="16" ht="15.75" customHeight="1">
      <c r="A16" s="56"/>
      <c r="B16" s="53"/>
      <c r="C16" s="53"/>
      <c r="D16" s="178"/>
      <c r="E16" s="179"/>
      <c r="F16" s="179"/>
      <c r="G16" s="179"/>
      <c r="H16" s="179"/>
      <c r="I16" s="179"/>
      <c r="J16" s="179"/>
      <c r="K16" s="180"/>
      <c r="L16" s="180"/>
      <c r="M16" s="55"/>
      <c r="N16" s="4"/>
      <c r="O16" s="4"/>
      <c r="P16" s="4"/>
      <c r="Q16" s="4"/>
      <c r="R16" s="4"/>
      <c r="S16" s="4"/>
      <c r="T16" s="4"/>
      <c r="U16" s="4"/>
      <c r="V16" s="4"/>
      <c r="W16" s="4"/>
      <c r="X16" s="4"/>
      <c r="Y16" s="4"/>
      <c r="Z16" s="4"/>
    </row>
    <row r="17" ht="15.75" customHeight="1">
      <c r="A17" s="56"/>
      <c r="B17" s="53"/>
      <c r="C17" s="53"/>
      <c r="D17" s="75" t="s">
        <v>63</v>
      </c>
      <c r="E17" s="58"/>
      <c r="F17" s="58"/>
      <c r="G17" s="58"/>
      <c r="H17" s="58"/>
      <c r="I17" s="58"/>
      <c r="J17" s="58"/>
      <c r="K17" s="53"/>
      <c r="L17" s="53"/>
      <c r="M17" s="55"/>
      <c r="N17" s="4"/>
      <c r="O17" s="4"/>
      <c r="P17" s="4"/>
      <c r="Q17" s="4"/>
      <c r="R17" s="4"/>
      <c r="S17" s="4"/>
      <c r="T17" s="4"/>
      <c r="U17" s="4"/>
      <c r="V17" s="4"/>
      <c r="W17" s="4"/>
      <c r="X17" s="4"/>
      <c r="Y17" s="4"/>
      <c r="Z17" s="4"/>
    </row>
    <row r="18" ht="15.75" customHeight="1">
      <c r="A18" s="56"/>
      <c r="B18" s="53"/>
      <c r="C18" s="64"/>
      <c r="D18" s="167" t="s">
        <v>27</v>
      </c>
      <c r="E18" s="79" t="s">
        <v>18</v>
      </c>
      <c r="F18" s="70"/>
      <c r="G18" s="70"/>
      <c r="H18" s="79" t="s">
        <v>20</v>
      </c>
      <c r="I18" s="70"/>
      <c r="J18" s="70"/>
      <c r="K18" s="69"/>
      <c r="L18" s="53"/>
      <c r="M18" s="55"/>
      <c r="N18" s="4"/>
      <c r="O18" s="4"/>
      <c r="P18" s="4"/>
      <c r="Q18" s="4"/>
      <c r="R18" s="4"/>
      <c r="S18" s="4"/>
      <c r="T18" s="4"/>
      <c r="U18" s="4"/>
      <c r="V18" s="4"/>
      <c r="W18" s="4"/>
      <c r="X18" s="4"/>
      <c r="Y18" s="4"/>
      <c r="Z18" s="4"/>
    </row>
    <row r="19" ht="15.75" customHeight="1">
      <c r="A19" s="56"/>
      <c r="B19" s="53"/>
      <c r="C19" s="64"/>
      <c r="D19" s="115"/>
      <c r="E19" s="79" t="s">
        <v>24</v>
      </c>
      <c r="F19" s="79" t="s">
        <v>25</v>
      </c>
      <c r="G19" s="79" t="s">
        <v>26</v>
      </c>
      <c r="H19" s="79" t="s">
        <v>24</v>
      </c>
      <c r="I19" s="79" t="s">
        <v>25</v>
      </c>
      <c r="J19" s="79" t="s">
        <v>26</v>
      </c>
      <c r="K19" s="69"/>
      <c r="L19" s="53"/>
      <c r="M19" s="55"/>
      <c r="N19" s="4"/>
      <c r="O19" s="4"/>
      <c r="P19" s="4"/>
      <c r="Q19" s="4"/>
      <c r="R19" s="4"/>
      <c r="S19" s="4"/>
      <c r="T19" s="4"/>
      <c r="U19" s="4"/>
      <c r="V19" s="4"/>
      <c r="W19" s="4"/>
      <c r="X19" s="4"/>
      <c r="Y19" s="4"/>
      <c r="Z19" s="4"/>
    </row>
    <row r="20" ht="15.75" customHeight="1">
      <c r="A20" s="56"/>
      <c r="B20" s="53"/>
      <c r="C20" s="64"/>
      <c r="D20" s="70">
        <v>2024.0</v>
      </c>
      <c r="E20" s="181">
        <v>1264110.0</v>
      </c>
      <c r="F20" s="181">
        <v>3642370.0</v>
      </c>
      <c r="G20" s="181">
        <v>413998.0</v>
      </c>
      <c r="H20" s="181">
        <v>1075675.0</v>
      </c>
      <c r="I20" s="181">
        <v>1708965.0</v>
      </c>
      <c r="J20" s="181">
        <v>40264.0</v>
      </c>
      <c r="K20" s="69"/>
      <c r="L20" s="53"/>
      <c r="M20" s="55"/>
      <c r="N20" s="4"/>
      <c r="O20" s="4"/>
      <c r="P20" s="4"/>
      <c r="Q20" s="4"/>
      <c r="R20" s="4"/>
      <c r="S20" s="4"/>
      <c r="T20" s="4"/>
      <c r="U20" s="4"/>
      <c r="V20" s="4"/>
      <c r="W20" s="4"/>
      <c r="X20" s="4"/>
      <c r="Y20" s="4"/>
      <c r="Z20" s="4"/>
    </row>
    <row r="21" ht="15.75" customHeight="1">
      <c r="A21" s="56"/>
      <c r="B21" s="53"/>
      <c r="C21" s="53"/>
      <c r="D21" s="175"/>
      <c r="E21" s="182"/>
      <c r="F21" s="182"/>
      <c r="G21" s="182"/>
      <c r="H21" s="182"/>
      <c r="I21" s="182"/>
      <c r="J21" s="182"/>
      <c r="K21" s="53"/>
      <c r="L21" s="53"/>
      <c r="M21" s="55"/>
      <c r="N21" s="4"/>
      <c r="O21" s="4"/>
      <c r="P21" s="4"/>
      <c r="Q21" s="4"/>
      <c r="R21" s="4"/>
      <c r="S21" s="4"/>
      <c r="T21" s="4"/>
      <c r="U21" s="4"/>
      <c r="V21" s="4"/>
      <c r="W21" s="4"/>
      <c r="X21" s="4"/>
      <c r="Y21" s="4"/>
      <c r="Z21" s="4"/>
    </row>
    <row r="22" ht="15.75" customHeight="1">
      <c r="A22" s="56"/>
      <c r="B22" s="53"/>
      <c r="C22" s="53"/>
      <c r="D22" s="178"/>
      <c r="E22" s="183"/>
      <c r="F22" s="183"/>
      <c r="G22" s="183"/>
      <c r="H22" s="183"/>
      <c r="I22" s="183"/>
      <c r="J22" s="183"/>
      <c r="K22" s="53"/>
      <c r="L22" s="53"/>
      <c r="M22" s="55"/>
      <c r="N22" s="4"/>
      <c r="O22" s="4"/>
      <c r="P22" s="4"/>
      <c r="Q22" s="4"/>
      <c r="R22" s="4"/>
      <c r="S22" s="4"/>
      <c r="T22" s="4"/>
      <c r="U22" s="4"/>
      <c r="V22" s="4"/>
      <c r="W22" s="4"/>
      <c r="X22" s="4"/>
      <c r="Y22" s="4"/>
      <c r="Z22" s="4"/>
    </row>
    <row r="23" ht="15.75" customHeight="1">
      <c r="A23" s="56"/>
      <c r="B23" s="53"/>
      <c r="C23" s="53"/>
      <c r="D23" s="75" t="s">
        <v>64</v>
      </c>
      <c r="E23" s="58"/>
      <c r="F23" s="58"/>
      <c r="G23" s="58"/>
      <c r="H23" s="58"/>
      <c r="I23" s="58"/>
      <c r="J23" s="58"/>
      <c r="K23" s="53"/>
      <c r="L23" s="53"/>
      <c r="M23" s="55"/>
      <c r="N23" s="4"/>
      <c r="O23" s="4"/>
      <c r="P23" s="4"/>
      <c r="Q23" s="4"/>
      <c r="R23" s="4"/>
      <c r="S23" s="4"/>
      <c r="T23" s="4"/>
      <c r="U23" s="4"/>
      <c r="V23" s="4"/>
      <c r="W23" s="4"/>
      <c r="X23" s="4"/>
      <c r="Y23" s="4"/>
      <c r="Z23" s="4"/>
    </row>
    <row r="24" ht="15.75" customHeight="1">
      <c r="A24" s="56"/>
      <c r="B24" s="53"/>
      <c r="C24" s="64"/>
      <c r="D24" s="167" t="s">
        <v>27</v>
      </c>
      <c r="E24" s="68" t="s">
        <v>18</v>
      </c>
      <c r="F24" s="63"/>
      <c r="G24" s="65"/>
      <c r="H24" s="68" t="s">
        <v>20</v>
      </c>
      <c r="I24" s="63"/>
      <c r="J24" s="65"/>
      <c r="K24" s="69"/>
      <c r="L24" s="53"/>
      <c r="M24" s="55"/>
      <c r="N24" s="4"/>
      <c r="O24" s="4"/>
      <c r="P24" s="4"/>
      <c r="Q24" s="4"/>
      <c r="R24" s="4"/>
      <c r="S24" s="4"/>
      <c r="T24" s="4"/>
      <c r="U24" s="4"/>
      <c r="V24" s="4"/>
      <c r="W24" s="4"/>
      <c r="X24" s="4"/>
      <c r="Y24" s="4"/>
      <c r="Z24" s="4"/>
    </row>
    <row r="25" ht="15.75" customHeight="1">
      <c r="A25" s="56"/>
      <c r="B25" s="53"/>
      <c r="C25" s="64"/>
      <c r="D25" s="115"/>
      <c r="E25" s="79" t="s">
        <v>24</v>
      </c>
      <c r="F25" s="79" t="s">
        <v>25</v>
      </c>
      <c r="G25" s="79" t="s">
        <v>26</v>
      </c>
      <c r="H25" s="79" t="s">
        <v>24</v>
      </c>
      <c r="I25" s="79" t="s">
        <v>25</v>
      </c>
      <c r="J25" s="79" t="s">
        <v>26</v>
      </c>
      <c r="K25" s="69"/>
      <c r="L25" s="53"/>
      <c r="M25" s="55"/>
      <c r="N25" s="4"/>
      <c r="O25" s="4"/>
      <c r="P25" s="4"/>
      <c r="Q25" s="4"/>
      <c r="R25" s="4"/>
      <c r="S25" s="4"/>
      <c r="T25" s="4"/>
      <c r="U25" s="4"/>
      <c r="V25" s="4"/>
      <c r="W25" s="4"/>
      <c r="X25" s="4"/>
      <c r="Y25" s="4"/>
      <c r="Z25" s="4"/>
    </row>
    <row r="26" ht="15.75" customHeight="1">
      <c r="A26" s="56"/>
      <c r="B26" s="53"/>
      <c r="C26" s="64"/>
      <c r="D26" s="70">
        <v>2024.0</v>
      </c>
      <c r="E26" s="181">
        <f t="shared" ref="E26:J26" si="1">E20*8760*E$6</f>
        <v>1904659819</v>
      </c>
      <c r="F26" s="181">
        <f t="shared" si="1"/>
        <v>5488031726</v>
      </c>
      <c r="G26" s="181">
        <f t="shared" si="1"/>
        <v>623779066.6</v>
      </c>
      <c r="H26" s="181">
        <f t="shared" si="1"/>
        <v>1620741036</v>
      </c>
      <c r="I26" s="181">
        <f t="shared" si="1"/>
        <v>2574931745</v>
      </c>
      <c r="J26" s="181">
        <f t="shared" si="1"/>
        <v>60666574.08</v>
      </c>
      <c r="K26" s="69"/>
      <c r="L26" s="53"/>
      <c r="M26" s="55"/>
      <c r="N26" s="4"/>
      <c r="O26" s="4"/>
      <c r="P26" s="4"/>
      <c r="Q26" s="4"/>
      <c r="R26" s="4"/>
      <c r="S26" s="4"/>
      <c r="T26" s="4"/>
      <c r="U26" s="4"/>
      <c r="V26" s="4"/>
      <c r="W26" s="4"/>
      <c r="X26" s="4"/>
      <c r="Y26" s="4"/>
      <c r="Z26" s="4"/>
    </row>
    <row r="27" ht="15.75" customHeight="1">
      <c r="A27" s="56"/>
      <c r="B27" s="53"/>
      <c r="C27" s="53"/>
      <c r="D27" s="175"/>
      <c r="E27" s="182"/>
      <c r="F27" s="182"/>
      <c r="G27" s="182"/>
      <c r="H27" s="182"/>
      <c r="I27" s="182"/>
      <c r="J27" s="182"/>
      <c r="K27" s="53"/>
      <c r="L27" s="53"/>
      <c r="M27" s="55"/>
      <c r="N27" s="4"/>
      <c r="O27" s="4"/>
      <c r="P27" s="4"/>
      <c r="Q27" s="4"/>
      <c r="R27" s="4"/>
      <c r="S27" s="4"/>
      <c r="T27" s="4"/>
      <c r="U27" s="4"/>
      <c r="V27" s="4"/>
      <c r="W27" s="4"/>
      <c r="X27" s="4"/>
      <c r="Y27" s="4"/>
      <c r="Z27" s="4"/>
    </row>
    <row r="28" ht="15.75" customHeight="1">
      <c r="A28" s="56"/>
      <c r="B28" s="53"/>
      <c r="C28" s="53"/>
      <c r="D28" s="178"/>
      <c r="E28" s="183"/>
      <c r="F28" s="183"/>
      <c r="G28" s="183"/>
      <c r="H28" s="183"/>
      <c r="I28" s="183"/>
      <c r="J28" s="183"/>
      <c r="K28" s="53"/>
      <c r="L28" s="53"/>
      <c r="M28" s="55"/>
      <c r="N28" s="4"/>
      <c r="O28" s="4"/>
      <c r="P28" s="4"/>
      <c r="Q28" s="4"/>
      <c r="R28" s="4"/>
      <c r="S28" s="4"/>
      <c r="T28" s="4"/>
      <c r="U28" s="4"/>
      <c r="V28" s="4"/>
      <c r="W28" s="4"/>
      <c r="X28" s="4"/>
      <c r="Y28" s="4"/>
      <c r="Z28" s="4"/>
    </row>
    <row r="29" ht="15.75" customHeight="1">
      <c r="A29" s="56"/>
      <c r="B29" s="53"/>
      <c r="C29" s="53"/>
      <c r="D29" s="75" t="s">
        <v>65</v>
      </c>
      <c r="E29" s="184"/>
      <c r="F29" s="184"/>
      <c r="G29" s="184"/>
      <c r="H29" s="184"/>
      <c r="I29" s="184"/>
      <c r="J29" s="184"/>
      <c r="K29" s="53"/>
      <c r="L29" s="53"/>
      <c r="M29" s="55"/>
      <c r="N29" s="4"/>
      <c r="O29" s="4"/>
      <c r="P29" s="4"/>
      <c r="Q29" s="4"/>
      <c r="R29" s="4"/>
      <c r="S29" s="4"/>
      <c r="T29" s="4"/>
      <c r="U29" s="4"/>
      <c r="V29" s="4"/>
      <c r="W29" s="4"/>
      <c r="X29" s="4"/>
      <c r="Y29" s="4"/>
      <c r="Z29" s="4"/>
    </row>
    <row r="30" ht="15.75" customHeight="1">
      <c r="A30" s="56"/>
      <c r="B30" s="53"/>
      <c r="C30" s="64"/>
      <c r="D30" s="167" t="s">
        <v>27</v>
      </c>
      <c r="E30" s="68" t="s">
        <v>18</v>
      </c>
      <c r="F30" s="63"/>
      <c r="G30" s="65"/>
      <c r="H30" s="68" t="s">
        <v>20</v>
      </c>
      <c r="I30" s="63"/>
      <c r="J30" s="65"/>
      <c r="K30" s="69"/>
      <c r="L30" s="53"/>
      <c r="M30" s="55"/>
      <c r="N30" s="4"/>
      <c r="O30" s="4"/>
      <c r="P30" s="4"/>
      <c r="Q30" s="4"/>
      <c r="R30" s="4"/>
      <c r="S30" s="4"/>
      <c r="T30" s="4"/>
      <c r="U30" s="4"/>
      <c r="V30" s="4"/>
      <c r="W30" s="4"/>
      <c r="X30" s="4"/>
      <c r="Y30" s="4"/>
      <c r="Z30" s="4"/>
    </row>
    <row r="31" ht="15.75" customHeight="1">
      <c r="A31" s="56"/>
      <c r="B31" s="53"/>
      <c r="C31" s="64"/>
      <c r="D31" s="115"/>
      <c r="E31" s="79" t="s">
        <v>24</v>
      </c>
      <c r="F31" s="79" t="s">
        <v>25</v>
      </c>
      <c r="G31" s="79" t="s">
        <v>26</v>
      </c>
      <c r="H31" s="79" t="s">
        <v>24</v>
      </c>
      <c r="I31" s="79" t="s">
        <v>25</v>
      </c>
      <c r="J31" s="79" t="s">
        <v>26</v>
      </c>
      <c r="K31" s="69"/>
      <c r="L31" s="53"/>
      <c r="M31" s="55"/>
      <c r="N31" s="4"/>
      <c r="O31" s="4"/>
      <c r="P31" s="4"/>
      <c r="Q31" s="4"/>
      <c r="R31" s="4"/>
      <c r="S31" s="4"/>
      <c r="T31" s="4"/>
      <c r="U31" s="4"/>
      <c r="V31" s="4"/>
      <c r="W31" s="4"/>
      <c r="X31" s="4"/>
      <c r="Y31" s="4"/>
      <c r="Z31" s="4"/>
    </row>
    <row r="32" ht="15.75" customHeight="1">
      <c r="A32" s="56"/>
      <c r="B32" s="53"/>
      <c r="C32" s="64"/>
      <c r="D32" s="70">
        <v>2024.0</v>
      </c>
      <c r="E32" s="181">
        <f t="shared" ref="E32:J32" si="2">E26*(1-E$7)</f>
        <v>952329909.6</v>
      </c>
      <c r="F32" s="181">
        <f t="shared" si="2"/>
        <v>2744015863</v>
      </c>
      <c r="G32" s="181">
        <f t="shared" si="2"/>
        <v>311889533.3</v>
      </c>
      <c r="H32" s="181">
        <f t="shared" si="2"/>
        <v>1102103904</v>
      </c>
      <c r="I32" s="181">
        <f t="shared" si="2"/>
        <v>1750953586</v>
      </c>
      <c r="J32" s="181">
        <f t="shared" si="2"/>
        <v>41253270.37</v>
      </c>
      <c r="K32" s="69"/>
      <c r="L32" s="53"/>
      <c r="M32" s="55"/>
      <c r="N32" s="4"/>
      <c r="O32" s="4"/>
      <c r="P32" s="4"/>
      <c r="Q32" s="4"/>
      <c r="R32" s="4"/>
      <c r="S32" s="4"/>
      <c r="T32" s="4"/>
      <c r="U32" s="4"/>
      <c r="V32" s="4"/>
      <c r="W32" s="4"/>
      <c r="X32" s="4"/>
      <c r="Y32" s="4"/>
      <c r="Z32" s="4"/>
    </row>
    <row r="33" ht="15.75" customHeight="1">
      <c r="A33" s="56"/>
      <c r="B33" s="53"/>
      <c r="C33" s="53"/>
      <c r="D33" s="175"/>
      <c r="E33" s="182"/>
      <c r="F33" s="182"/>
      <c r="G33" s="182"/>
      <c r="H33" s="182"/>
      <c r="I33" s="182"/>
      <c r="J33" s="182"/>
      <c r="K33" s="53"/>
      <c r="L33" s="53"/>
      <c r="M33" s="55"/>
      <c r="N33" s="4"/>
      <c r="O33" s="4"/>
      <c r="P33" s="4"/>
      <c r="Q33" s="4"/>
      <c r="R33" s="4"/>
      <c r="S33" s="4"/>
      <c r="T33" s="4"/>
      <c r="U33" s="4"/>
      <c r="V33" s="4"/>
      <c r="W33" s="4"/>
      <c r="X33" s="4"/>
      <c r="Y33" s="4"/>
      <c r="Z33" s="4"/>
    </row>
    <row r="34" ht="15.75" customHeight="1">
      <c r="A34" s="56"/>
      <c r="B34" s="53"/>
      <c r="C34" s="53"/>
      <c r="D34" s="178"/>
      <c r="E34" s="183"/>
      <c r="F34" s="183"/>
      <c r="G34" s="183"/>
      <c r="H34" s="183"/>
      <c r="I34" s="183"/>
      <c r="J34" s="183"/>
      <c r="K34" s="53"/>
      <c r="L34" s="53"/>
      <c r="M34" s="55"/>
      <c r="N34" s="4"/>
      <c r="O34" s="4"/>
      <c r="P34" s="4"/>
      <c r="Q34" s="4"/>
      <c r="R34" s="4"/>
      <c r="S34" s="4"/>
      <c r="T34" s="4"/>
      <c r="U34" s="4"/>
      <c r="V34" s="4"/>
      <c r="W34" s="4"/>
      <c r="X34" s="4"/>
      <c r="Y34" s="4"/>
      <c r="Z34" s="4"/>
    </row>
    <row r="35" ht="15.75" customHeight="1">
      <c r="A35" s="56"/>
      <c r="B35" s="53"/>
      <c r="C35" s="53"/>
      <c r="D35" s="75" t="s">
        <v>66</v>
      </c>
      <c r="E35" s="184"/>
      <c r="F35" s="184"/>
      <c r="G35" s="184"/>
      <c r="H35" s="184"/>
      <c r="I35" s="184"/>
      <c r="J35" s="184"/>
      <c r="K35" s="53"/>
      <c r="L35" s="53"/>
      <c r="M35" s="55"/>
      <c r="N35" s="4"/>
      <c r="O35" s="4"/>
      <c r="P35" s="4"/>
      <c r="Q35" s="4"/>
      <c r="R35" s="4"/>
      <c r="S35" s="4"/>
      <c r="T35" s="4"/>
      <c r="U35" s="4"/>
      <c r="V35" s="4"/>
      <c r="W35" s="4"/>
      <c r="X35" s="4"/>
      <c r="Y35" s="4"/>
      <c r="Z35" s="4"/>
    </row>
    <row r="36" ht="15.75" customHeight="1">
      <c r="A36" s="56"/>
      <c r="B36" s="53"/>
      <c r="C36" s="64"/>
      <c r="D36" s="167" t="s">
        <v>27</v>
      </c>
      <c r="E36" s="68" t="s">
        <v>18</v>
      </c>
      <c r="F36" s="63"/>
      <c r="G36" s="65"/>
      <c r="H36" s="68" t="s">
        <v>20</v>
      </c>
      <c r="I36" s="63"/>
      <c r="J36" s="65"/>
      <c r="K36" s="69"/>
      <c r="L36" s="53"/>
      <c r="M36" s="55"/>
      <c r="N36" s="4"/>
      <c r="O36" s="4"/>
      <c r="P36" s="4"/>
      <c r="Q36" s="4"/>
      <c r="R36" s="4"/>
      <c r="S36" s="4"/>
      <c r="T36" s="4"/>
      <c r="U36" s="4"/>
      <c r="V36" s="4"/>
      <c r="W36" s="4"/>
      <c r="X36" s="4"/>
      <c r="Y36" s="4"/>
      <c r="Z36" s="4"/>
    </row>
    <row r="37" ht="15.75" customHeight="1">
      <c r="A37" s="56"/>
      <c r="B37" s="53"/>
      <c r="C37" s="64"/>
      <c r="D37" s="115"/>
      <c r="E37" s="79" t="s">
        <v>24</v>
      </c>
      <c r="F37" s="79" t="s">
        <v>25</v>
      </c>
      <c r="G37" s="79" t="s">
        <v>26</v>
      </c>
      <c r="H37" s="79" t="s">
        <v>24</v>
      </c>
      <c r="I37" s="79" t="s">
        <v>25</v>
      </c>
      <c r="J37" s="79" t="s">
        <v>26</v>
      </c>
      <c r="K37" s="69"/>
      <c r="L37" s="53"/>
      <c r="M37" s="55"/>
      <c r="N37" s="4"/>
      <c r="O37" s="4"/>
      <c r="P37" s="4"/>
      <c r="Q37" s="4"/>
      <c r="R37" s="4"/>
      <c r="S37" s="4"/>
      <c r="T37" s="4"/>
      <c r="U37" s="4"/>
      <c r="V37" s="4"/>
      <c r="W37" s="4"/>
      <c r="X37" s="4"/>
      <c r="Y37" s="4"/>
      <c r="Z37" s="4"/>
    </row>
    <row r="38" ht="15.75" customHeight="1">
      <c r="A38" s="56"/>
      <c r="B38" s="53"/>
      <c r="C38" s="64"/>
      <c r="D38" s="70">
        <v>2024.0</v>
      </c>
      <c r="E38" s="181">
        <f t="shared" ref="E38:J38" si="3">E26-E32</f>
        <v>952329909.6</v>
      </c>
      <c r="F38" s="181">
        <f t="shared" si="3"/>
        <v>2744015863</v>
      </c>
      <c r="G38" s="181">
        <f t="shared" si="3"/>
        <v>311889533.3</v>
      </c>
      <c r="H38" s="181">
        <f t="shared" si="3"/>
        <v>518637131.5</v>
      </c>
      <c r="I38" s="181">
        <f t="shared" si="3"/>
        <v>823978158.3</v>
      </c>
      <c r="J38" s="181">
        <f t="shared" si="3"/>
        <v>19413303.71</v>
      </c>
      <c r="K38" s="69"/>
      <c r="L38" s="53"/>
      <c r="M38" s="55"/>
      <c r="N38" s="4"/>
      <c r="O38" s="4"/>
      <c r="P38" s="4"/>
      <c r="Q38" s="4"/>
      <c r="R38" s="4"/>
      <c r="S38" s="4"/>
      <c r="T38" s="4"/>
      <c r="U38" s="4"/>
      <c r="V38" s="4"/>
      <c r="W38" s="4"/>
      <c r="X38" s="4"/>
      <c r="Y38" s="4"/>
      <c r="Z38" s="4"/>
    </row>
    <row r="39" ht="15.75" customHeight="1">
      <c r="A39" s="56"/>
      <c r="B39" s="53"/>
      <c r="C39" s="53"/>
      <c r="D39" s="175"/>
      <c r="E39" s="182"/>
      <c r="F39" s="182"/>
      <c r="G39" s="182"/>
      <c r="H39" s="182"/>
      <c r="I39" s="182"/>
      <c r="J39" s="182"/>
      <c r="K39" s="53"/>
      <c r="L39" s="53"/>
      <c r="M39" s="55"/>
      <c r="N39" s="4"/>
      <c r="O39" s="4"/>
      <c r="P39" s="4"/>
      <c r="Q39" s="4"/>
      <c r="R39" s="4"/>
      <c r="S39" s="4"/>
      <c r="T39" s="4"/>
      <c r="U39" s="4"/>
      <c r="V39" s="4"/>
      <c r="W39" s="4"/>
      <c r="X39" s="4"/>
      <c r="Y39" s="4"/>
      <c r="Z39" s="4"/>
    </row>
    <row r="40" ht="15.75" customHeight="1">
      <c r="A40" s="56"/>
      <c r="B40" s="53"/>
      <c r="C40" s="53"/>
      <c r="D40" s="185"/>
      <c r="E40" s="53"/>
      <c r="F40" s="53"/>
      <c r="G40" s="53"/>
      <c r="H40" s="53"/>
      <c r="I40" s="53"/>
      <c r="J40" s="53"/>
      <c r="K40" s="53"/>
      <c r="L40" s="53"/>
      <c r="M40" s="55"/>
      <c r="N40" s="4"/>
      <c r="O40" s="4"/>
      <c r="P40" s="4"/>
      <c r="Q40" s="4"/>
      <c r="R40" s="4"/>
      <c r="S40" s="4"/>
      <c r="T40" s="4"/>
      <c r="U40" s="4"/>
      <c r="V40" s="4"/>
      <c r="W40" s="4"/>
      <c r="X40" s="4"/>
      <c r="Y40" s="4"/>
      <c r="Z40" s="4"/>
    </row>
    <row r="41" ht="15.75" customHeight="1">
      <c r="A41" s="56"/>
      <c r="B41" s="53"/>
      <c r="C41" s="53"/>
      <c r="D41" s="75" t="s">
        <v>67</v>
      </c>
      <c r="E41" s="58"/>
      <c r="F41" s="58"/>
      <c r="G41" s="58"/>
      <c r="H41" s="58"/>
      <c r="I41" s="58"/>
      <c r="J41" s="58"/>
      <c r="K41" s="53"/>
      <c r="L41" s="53"/>
      <c r="M41" s="55"/>
      <c r="N41" s="4"/>
      <c r="O41" s="4"/>
      <c r="P41" s="4"/>
      <c r="Q41" s="4"/>
      <c r="R41" s="4"/>
      <c r="S41" s="4"/>
      <c r="T41" s="4"/>
      <c r="U41" s="4"/>
      <c r="V41" s="4"/>
      <c r="W41" s="4"/>
      <c r="X41" s="4"/>
      <c r="Y41" s="4"/>
      <c r="Z41" s="4"/>
    </row>
    <row r="42" ht="15.75" customHeight="1">
      <c r="A42" s="56"/>
      <c r="B42" s="53"/>
      <c r="C42" s="64"/>
      <c r="D42" s="167" t="s">
        <v>27</v>
      </c>
      <c r="E42" s="68" t="s">
        <v>18</v>
      </c>
      <c r="F42" s="63"/>
      <c r="G42" s="65"/>
      <c r="H42" s="68" t="s">
        <v>20</v>
      </c>
      <c r="I42" s="63"/>
      <c r="J42" s="65"/>
      <c r="K42" s="69"/>
      <c r="L42" s="53"/>
      <c r="M42" s="55"/>
      <c r="N42" s="4"/>
      <c r="O42" s="4"/>
      <c r="P42" s="4"/>
      <c r="Q42" s="4"/>
      <c r="R42" s="4"/>
      <c r="S42" s="4"/>
      <c r="T42" s="4"/>
      <c r="U42" s="4"/>
      <c r="V42" s="4"/>
      <c r="W42" s="4"/>
      <c r="X42" s="4"/>
      <c r="Y42" s="4"/>
      <c r="Z42" s="4"/>
    </row>
    <row r="43" ht="15.75" customHeight="1">
      <c r="A43" s="56"/>
      <c r="B43" s="53"/>
      <c r="C43" s="64"/>
      <c r="D43" s="115"/>
      <c r="E43" s="79" t="s">
        <v>24</v>
      </c>
      <c r="F43" s="79" t="s">
        <v>25</v>
      </c>
      <c r="G43" s="79" t="s">
        <v>26</v>
      </c>
      <c r="H43" s="79" t="s">
        <v>24</v>
      </c>
      <c r="I43" s="79" t="s">
        <v>25</v>
      </c>
      <c r="J43" s="79" t="s">
        <v>26</v>
      </c>
      <c r="K43" s="69"/>
      <c r="L43" s="53"/>
      <c r="M43" s="55"/>
      <c r="N43" s="4"/>
      <c r="O43" s="4"/>
      <c r="P43" s="4"/>
      <c r="Q43" s="4"/>
      <c r="R43" s="4"/>
      <c r="S43" s="4"/>
      <c r="T43" s="4"/>
      <c r="U43" s="4"/>
      <c r="V43" s="4"/>
      <c r="W43" s="4"/>
      <c r="X43" s="4"/>
      <c r="Y43" s="4"/>
      <c r="Z43" s="4"/>
    </row>
    <row r="44" ht="15.75" customHeight="1">
      <c r="A44" s="56"/>
      <c r="B44" s="53"/>
      <c r="C44" s="64"/>
      <c r="D44" s="70">
        <v>2024.0</v>
      </c>
      <c r="E44" s="186">
        <f>(E38*(E14-$L14))/1000000</f>
        <v>316.5754486</v>
      </c>
      <c r="F44" s="186">
        <f>(F38*(F14-$L14)-F38*F$8)/1000000</f>
        <v>843.5709468</v>
      </c>
      <c r="G44" s="186">
        <f>(G38*($L14-$L14))/1000000</f>
        <v>0</v>
      </c>
      <c r="H44" s="186">
        <f>(H38*(H14-$L14))/1000000</f>
        <v>109.8470527</v>
      </c>
      <c r="I44" s="186">
        <f>(I38*(I14-$L14)-I38*I$8)/1000000</f>
        <v>150.202515</v>
      </c>
      <c r="J44" s="186">
        <f>(J38*($L14-$L14))/1000000</f>
        <v>0</v>
      </c>
      <c r="K44" s="69"/>
      <c r="L44" s="53"/>
      <c r="M44" s="55"/>
      <c r="N44" s="4"/>
      <c r="O44" s="4"/>
      <c r="P44" s="4"/>
      <c r="Q44" s="4"/>
      <c r="R44" s="4"/>
      <c r="S44" s="4"/>
      <c r="T44" s="4"/>
      <c r="U44" s="4"/>
      <c r="V44" s="4"/>
      <c r="W44" s="4"/>
      <c r="X44" s="4"/>
      <c r="Y44" s="4"/>
      <c r="Z44" s="4"/>
    </row>
    <row r="45" ht="15.75" customHeight="1">
      <c r="A45" s="56"/>
      <c r="B45" s="53"/>
      <c r="C45" s="53"/>
      <c r="D45" s="175"/>
      <c r="E45" s="165"/>
      <c r="F45" s="187"/>
      <c r="G45" s="165"/>
      <c r="H45" s="165"/>
      <c r="I45" s="165"/>
      <c r="J45" s="165"/>
      <c r="K45" s="53"/>
      <c r="L45" s="53"/>
      <c r="M45" s="55"/>
      <c r="N45" s="4"/>
      <c r="O45" s="4"/>
      <c r="P45" s="4"/>
      <c r="Q45" s="4"/>
      <c r="R45" s="4"/>
      <c r="S45" s="4"/>
      <c r="T45" s="4"/>
      <c r="U45" s="4"/>
      <c r="V45" s="4"/>
      <c r="W45" s="4"/>
      <c r="X45" s="4"/>
      <c r="Y45" s="4"/>
      <c r="Z45" s="4"/>
    </row>
    <row r="46" ht="15.75" customHeight="1">
      <c r="A46" s="56"/>
      <c r="B46" s="53"/>
      <c r="C46" s="53"/>
      <c r="D46" s="178"/>
      <c r="E46" s="188"/>
      <c r="F46" s="188"/>
      <c r="G46" s="188"/>
      <c r="H46" s="189"/>
      <c r="I46" s="189"/>
      <c r="J46" s="189"/>
      <c r="K46" s="53"/>
      <c r="L46" s="53"/>
      <c r="M46" s="55"/>
      <c r="N46" s="4"/>
      <c r="O46" s="4"/>
      <c r="P46" s="4"/>
      <c r="Q46" s="4"/>
      <c r="R46" s="4"/>
      <c r="S46" s="4"/>
      <c r="T46" s="4"/>
      <c r="U46" s="4"/>
      <c r="V46" s="4"/>
      <c r="W46" s="4"/>
      <c r="X46" s="4"/>
      <c r="Y46" s="4"/>
      <c r="Z46" s="4"/>
    </row>
    <row r="47" ht="15.75" customHeight="1">
      <c r="A47" s="56"/>
      <c r="B47" s="53"/>
      <c r="C47" s="53"/>
      <c r="D47" s="178"/>
      <c r="E47" s="189"/>
      <c r="F47" s="189"/>
      <c r="G47" s="189"/>
      <c r="H47" s="189"/>
      <c r="I47" s="189"/>
      <c r="J47" s="189"/>
      <c r="K47" s="53"/>
      <c r="L47" s="53"/>
      <c r="M47" s="55"/>
      <c r="N47" s="4"/>
      <c r="O47" s="4"/>
      <c r="P47" s="4"/>
      <c r="Q47" s="4"/>
      <c r="R47" s="4"/>
      <c r="S47" s="4"/>
      <c r="T47" s="4"/>
      <c r="U47" s="4"/>
      <c r="V47" s="4"/>
      <c r="W47" s="4"/>
      <c r="X47" s="4"/>
      <c r="Y47" s="4"/>
      <c r="Z47" s="4"/>
    </row>
    <row r="48" ht="15.75" customHeight="1">
      <c r="A48" s="56"/>
      <c r="B48" s="53"/>
      <c r="C48" s="53"/>
      <c r="D48" s="53"/>
      <c r="E48" s="53"/>
      <c r="F48" s="53"/>
      <c r="G48" s="53"/>
      <c r="H48" s="53"/>
      <c r="I48" s="53"/>
      <c r="J48" s="53"/>
      <c r="K48" s="53"/>
      <c r="L48" s="53"/>
      <c r="M48" s="55"/>
      <c r="N48" s="4"/>
      <c r="O48" s="4"/>
      <c r="P48" s="4"/>
      <c r="Q48" s="4"/>
      <c r="R48" s="4"/>
      <c r="S48" s="4"/>
      <c r="T48" s="4"/>
      <c r="U48" s="4"/>
      <c r="V48" s="4"/>
      <c r="W48" s="4"/>
      <c r="X48" s="4"/>
      <c r="Y48" s="4"/>
      <c r="Z48" s="4"/>
    </row>
    <row r="49" ht="15.75" customHeight="1">
      <c r="A49" s="56"/>
      <c r="B49" s="53"/>
      <c r="C49" s="53"/>
      <c r="D49" s="185"/>
      <c r="E49" s="53"/>
      <c r="F49" s="53"/>
      <c r="G49" s="53"/>
      <c r="H49" s="53"/>
      <c r="I49" s="53"/>
      <c r="J49" s="53"/>
      <c r="K49" s="53"/>
      <c r="L49" s="53"/>
      <c r="M49" s="55"/>
      <c r="N49" s="4"/>
      <c r="O49" s="4"/>
      <c r="P49" s="4"/>
      <c r="Q49" s="4"/>
      <c r="R49" s="4"/>
      <c r="S49" s="4"/>
      <c r="T49" s="4"/>
      <c r="U49" s="4"/>
      <c r="V49" s="4"/>
      <c r="W49" s="4"/>
      <c r="X49" s="4"/>
      <c r="Y49" s="4"/>
      <c r="Z49" s="4"/>
    </row>
    <row r="50" ht="15.75" customHeight="1">
      <c r="A50" s="56"/>
      <c r="B50" s="53"/>
      <c r="C50" s="53"/>
      <c r="D50" s="53"/>
      <c r="E50" s="53"/>
      <c r="F50" s="53"/>
      <c r="G50" s="53"/>
      <c r="H50" s="53"/>
      <c r="I50" s="53"/>
      <c r="J50" s="53"/>
      <c r="K50" s="53"/>
      <c r="L50" s="53"/>
      <c r="M50" s="55"/>
      <c r="N50" s="4"/>
      <c r="O50" s="4"/>
      <c r="P50" s="4"/>
      <c r="Q50" s="4"/>
      <c r="R50" s="4"/>
      <c r="S50" s="4"/>
      <c r="T50" s="4"/>
      <c r="U50" s="4"/>
      <c r="V50" s="4"/>
      <c r="W50" s="4"/>
      <c r="X50" s="4"/>
      <c r="Y50" s="4"/>
      <c r="Z50" s="4"/>
    </row>
    <row r="51" ht="15.75" customHeight="1">
      <c r="A51" s="56"/>
      <c r="B51" s="53"/>
      <c r="C51" s="53"/>
      <c r="D51" s="190"/>
      <c r="E51" s="190"/>
      <c r="F51" s="190"/>
      <c r="G51" s="190"/>
      <c r="H51" s="190"/>
      <c r="I51" s="190"/>
      <c r="J51" s="190"/>
      <c r="K51" s="53"/>
      <c r="L51" s="53"/>
      <c r="M51" s="55"/>
      <c r="N51" s="4"/>
      <c r="O51" s="4"/>
      <c r="P51" s="4"/>
      <c r="Q51" s="4"/>
      <c r="R51" s="4"/>
      <c r="S51" s="4"/>
      <c r="T51" s="4"/>
      <c r="U51" s="4"/>
      <c r="V51" s="4"/>
      <c r="W51" s="4"/>
      <c r="X51" s="4"/>
      <c r="Y51" s="4"/>
      <c r="Z51" s="4"/>
    </row>
    <row r="52" ht="15.75" customHeight="1">
      <c r="A52" s="56"/>
      <c r="B52" s="53"/>
      <c r="C52" s="53"/>
      <c r="D52" s="190"/>
      <c r="E52" s="190"/>
      <c r="F52" s="190"/>
      <c r="G52" s="190"/>
      <c r="H52" s="190"/>
      <c r="I52" s="190"/>
      <c r="J52" s="190"/>
      <c r="K52" s="53"/>
      <c r="L52" s="53"/>
      <c r="M52" s="55"/>
      <c r="N52" s="4"/>
      <c r="O52" s="4"/>
      <c r="P52" s="4"/>
      <c r="Q52" s="4"/>
      <c r="R52" s="4"/>
      <c r="S52" s="4"/>
      <c r="T52" s="4"/>
      <c r="U52" s="4"/>
      <c r="V52" s="4"/>
      <c r="W52" s="4"/>
      <c r="X52" s="4"/>
      <c r="Y52" s="4"/>
      <c r="Z52" s="4"/>
    </row>
    <row r="53" ht="15.75" customHeight="1">
      <c r="A53" s="56"/>
      <c r="B53" s="53"/>
      <c r="C53" s="53"/>
      <c r="D53" s="190"/>
      <c r="E53" s="191"/>
      <c r="F53" s="191"/>
      <c r="G53" s="191"/>
      <c r="H53" s="191"/>
      <c r="I53" s="191"/>
      <c r="J53" s="191"/>
      <c r="K53" s="53"/>
      <c r="L53" s="53"/>
      <c r="M53" s="55"/>
      <c r="N53" s="4"/>
      <c r="O53" s="4"/>
      <c r="P53" s="4"/>
      <c r="Q53" s="4"/>
      <c r="R53" s="4"/>
      <c r="S53" s="4"/>
      <c r="T53" s="4"/>
      <c r="U53" s="4"/>
      <c r="V53" s="4"/>
      <c r="W53" s="4"/>
      <c r="X53" s="4"/>
      <c r="Y53" s="4"/>
      <c r="Z53" s="4"/>
    </row>
    <row r="54" ht="15.75" customHeight="1">
      <c r="A54" s="56"/>
      <c r="B54" s="53"/>
      <c r="C54" s="53"/>
      <c r="D54" s="190"/>
      <c r="E54" s="191"/>
      <c r="F54" s="191"/>
      <c r="G54" s="191"/>
      <c r="H54" s="191"/>
      <c r="I54" s="191"/>
      <c r="J54" s="191"/>
      <c r="K54" s="53"/>
      <c r="L54" s="53"/>
      <c r="M54" s="55"/>
      <c r="N54" s="4"/>
      <c r="O54" s="4"/>
      <c r="P54" s="4"/>
      <c r="Q54" s="4"/>
      <c r="R54" s="4"/>
      <c r="S54" s="4"/>
      <c r="T54" s="4"/>
      <c r="U54" s="4"/>
      <c r="V54" s="4"/>
      <c r="W54" s="4"/>
      <c r="X54" s="4"/>
      <c r="Y54" s="4"/>
      <c r="Z54" s="4"/>
    </row>
    <row r="55" ht="15.75" customHeight="1">
      <c r="A55" s="56"/>
      <c r="B55" s="53"/>
      <c r="C55" s="53"/>
      <c r="D55" s="190"/>
      <c r="E55" s="191"/>
      <c r="F55" s="191"/>
      <c r="G55" s="191"/>
      <c r="H55" s="191"/>
      <c r="I55" s="191"/>
      <c r="J55" s="191"/>
      <c r="K55" s="53"/>
      <c r="L55" s="53"/>
      <c r="M55" s="55"/>
      <c r="N55" s="4"/>
      <c r="O55" s="4"/>
      <c r="P55" s="4"/>
      <c r="Q55" s="4"/>
      <c r="R55" s="4"/>
      <c r="S55" s="4"/>
      <c r="T55" s="4"/>
      <c r="U55" s="4"/>
      <c r="V55" s="4"/>
      <c r="W55" s="4"/>
      <c r="X55" s="4"/>
      <c r="Y55" s="4"/>
      <c r="Z55" s="4"/>
    </row>
    <row r="56" ht="15.75" customHeight="1">
      <c r="A56" s="56"/>
      <c r="B56" s="53"/>
      <c r="C56" s="53"/>
      <c r="D56" s="190"/>
      <c r="E56" s="191"/>
      <c r="F56" s="191"/>
      <c r="G56" s="191"/>
      <c r="H56" s="191"/>
      <c r="I56" s="191"/>
      <c r="J56" s="191"/>
      <c r="K56" s="53"/>
      <c r="L56" s="53"/>
      <c r="M56" s="55"/>
      <c r="N56" s="4"/>
      <c r="O56" s="4"/>
      <c r="P56" s="4"/>
      <c r="Q56" s="4"/>
      <c r="R56" s="4"/>
      <c r="S56" s="4"/>
      <c r="T56" s="4"/>
      <c r="U56" s="4"/>
      <c r="V56" s="4"/>
      <c r="W56" s="4"/>
      <c r="X56" s="4"/>
      <c r="Y56" s="4"/>
      <c r="Z56" s="4"/>
    </row>
    <row r="57" ht="15.75" customHeight="1">
      <c r="A57" s="56"/>
      <c r="B57" s="53"/>
      <c r="C57" s="53"/>
      <c r="D57" s="53"/>
      <c r="E57" s="53"/>
      <c r="F57" s="53"/>
      <c r="G57" s="53"/>
      <c r="H57" s="53"/>
      <c r="I57" s="53"/>
      <c r="J57" s="53"/>
      <c r="K57" s="53"/>
      <c r="L57" s="53"/>
      <c r="M57" s="55"/>
      <c r="N57" s="4"/>
      <c r="O57" s="4"/>
      <c r="P57" s="4"/>
      <c r="Q57" s="4"/>
      <c r="R57" s="4"/>
      <c r="S57" s="4"/>
      <c r="T57" s="4"/>
      <c r="U57" s="4"/>
      <c r="V57" s="4"/>
      <c r="W57" s="4"/>
      <c r="X57" s="4"/>
      <c r="Y57" s="4"/>
      <c r="Z57" s="4"/>
    </row>
    <row r="58" ht="15.75" customHeight="1">
      <c r="A58" s="192"/>
      <c r="B58" s="193"/>
      <c r="C58" s="193"/>
      <c r="D58" s="193"/>
      <c r="E58" s="194"/>
      <c r="F58" s="194"/>
      <c r="G58" s="194"/>
      <c r="H58" s="194"/>
      <c r="I58" s="194"/>
      <c r="J58" s="194"/>
      <c r="K58" s="193"/>
      <c r="L58" s="193"/>
      <c r="M58" s="195"/>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21">
    <mergeCell ref="A1:D1"/>
    <mergeCell ref="E4:G4"/>
    <mergeCell ref="H4:J4"/>
    <mergeCell ref="E12:G12"/>
    <mergeCell ref="H12:J12"/>
    <mergeCell ref="K12:K13"/>
    <mergeCell ref="L12:L13"/>
    <mergeCell ref="D30:D31"/>
    <mergeCell ref="D36:D37"/>
    <mergeCell ref="E36:G36"/>
    <mergeCell ref="H36:J36"/>
    <mergeCell ref="D42:D43"/>
    <mergeCell ref="E42:G42"/>
    <mergeCell ref="H42:J42"/>
    <mergeCell ref="D12:D13"/>
    <mergeCell ref="D18:D19"/>
    <mergeCell ref="D24:D25"/>
    <mergeCell ref="E24:G24"/>
    <mergeCell ref="H24:J24"/>
    <mergeCell ref="E30:G30"/>
    <mergeCell ref="H30:J30"/>
  </mergeCells>
  <conditionalFormatting sqref="E8 E14:E15 E16:L16 E46:J47 E53:J56 E58:J58 F15:L15 F45 G8 G14:K14 I8 M14">
    <cfRule type="cellIs" dxfId="0" priority="1" stopIfTrue="1" operator="lessThan">
      <formula>0</formula>
    </cfRule>
  </conditionalFormatting>
  <conditionalFormatting sqref="E44:J44 F8 F14 L14">
    <cfRule type="cellIs" dxfId="0" priority="2" stopIfTrue="1" operator="lessThan">
      <formula>0</formula>
    </cfRule>
  </conditionalFormatting>
  <printOptions/>
  <pageMargins bottom="0.75" footer="0.0" header="0.0" left="0.7" right="0.7" top="0.75"/>
  <pageSetup orientation="portrait"/>
  <headerFooter>
    <oddHeader>&amp;R000000240906 Public Advocates Office Cost Shift Calculations (1).xlsx</oddHeader>
    <oddFooter>&amp;C000000&amp;P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14.43"/>
    <col customWidth="1" min="3" max="3" width="4.43"/>
    <col customWidth="1" min="4" max="4" width="29.43"/>
    <col customWidth="1" min="5" max="10" width="18.14"/>
    <col customWidth="1" min="11" max="12" width="14.43"/>
    <col customWidth="1" min="13" max="26" width="8.86"/>
  </cols>
  <sheetData>
    <row r="1" ht="21.0" customHeight="1">
      <c r="A1" s="38" t="s">
        <v>68</v>
      </c>
      <c r="B1" s="39"/>
      <c r="C1" s="39"/>
      <c r="D1" s="41"/>
      <c r="E1" s="42"/>
      <c r="F1" s="42"/>
      <c r="G1" s="42"/>
      <c r="H1" s="42"/>
      <c r="I1" s="42"/>
      <c r="J1" s="42"/>
      <c r="K1" s="42"/>
      <c r="L1" s="45"/>
      <c r="M1" s="4"/>
      <c r="N1" s="4"/>
      <c r="O1" s="4"/>
      <c r="P1" s="4"/>
      <c r="Q1" s="4"/>
      <c r="R1" s="4"/>
      <c r="S1" s="4"/>
      <c r="T1" s="4"/>
      <c r="U1" s="4"/>
      <c r="V1" s="4"/>
      <c r="W1" s="4"/>
      <c r="X1" s="4"/>
      <c r="Y1" s="4"/>
      <c r="Z1" s="4"/>
    </row>
    <row r="2" ht="9.75" customHeight="1">
      <c r="A2" s="50"/>
      <c r="B2" s="196"/>
      <c r="C2" s="196"/>
      <c r="D2" s="196"/>
      <c r="E2" s="53"/>
      <c r="F2" s="53"/>
      <c r="G2" s="53"/>
      <c r="H2" s="53"/>
      <c r="I2" s="53"/>
      <c r="J2" s="53"/>
      <c r="K2" s="53"/>
      <c r="L2" s="55"/>
      <c r="M2" s="4"/>
      <c r="N2" s="4"/>
      <c r="O2" s="4"/>
      <c r="P2" s="4"/>
      <c r="Q2" s="4"/>
      <c r="R2" s="4"/>
      <c r="S2" s="4"/>
      <c r="T2" s="4"/>
      <c r="U2" s="4"/>
      <c r="V2" s="4"/>
      <c r="W2" s="4"/>
      <c r="X2" s="4"/>
      <c r="Y2" s="4"/>
      <c r="Z2" s="4"/>
    </row>
    <row r="3" ht="15.75" customHeight="1">
      <c r="A3" s="56"/>
      <c r="B3" s="53"/>
      <c r="C3" s="53"/>
      <c r="D3" s="57" t="s">
        <v>16</v>
      </c>
      <c r="E3" s="58"/>
      <c r="F3" s="58"/>
      <c r="G3" s="58"/>
      <c r="H3" s="58"/>
      <c r="I3" s="58"/>
      <c r="J3" s="58"/>
      <c r="K3" s="53"/>
      <c r="L3" s="55"/>
      <c r="M3" s="4"/>
      <c r="N3" s="4"/>
      <c r="O3" s="4"/>
      <c r="P3" s="4"/>
      <c r="Q3" s="4"/>
      <c r="R3" s="4"/>
      <c r="S3" s="4"/>
      <c r="T3" s="4"/>
      <c r="U3" s="4"/>
      <c r="V3" s="4"/>
      <c r="W3" s="4"/>
      <c r="X3" s="4"/>
      <c r="Y3" s="4"/>
      <c r="Z3" s="4"/>
    </row>
    <row r="4" ht="15.75" customHeight="1">
      <c r="A4" s="56"/>
      <c r="B4" s="53"/>
      <c r="C4" s="53"/>
      <c r="D4" s="64"/>
      <c r="E4" s="68" t="s">
        <v>18</v>
      </c>
      <c r="F4" s="63"/>
      <c r="G4" s="65"/>
      <c r="H4" s="68" t="s">
        <v>20</v>
      </c>
      <c r="I4" s="63"/>
      <c r="J4" s="65"/>
      <c r="K4" s="69"/>
      <c r="L4" s="55"/>
      <c r="M4" s="4"/>
      <c r="N4" s="4"/>
      <c r="O4" s="4"/>
      <c r="P4" s="4"/>
      <c r="Q4" s="4"/>
      <c r="R4" s="4"/>
      <c r="S4" s="4"/>
      <c r="T4" s="4"/>
      <c r="U4" s="4"/>
      <c r="V4" s="4"/>
      <c r="W4" s="4"/>
      <c r="X4" s="4"/>
      <c r="Y4" s="4"/>
      <c r="Z4" s="4"/>
    </row>
    <row r="5" ht="15.75" customHeight="1">
      <c r="A5" s="56"/>
      <c r="B5" s="75" t="s">
        <v>23</v>
      </c>
      <c r="C5" s="53"/>
      <c r="D5" s="77"/>
      <c r="E5" s="79" t="s">
        <v>24</v>
      </c>
      <c r="F5" s="79" t="s">
        <v>25</v>
      </c>
      <c r="G5" s="79" t="s">
        <v>26</v>
      </c>
      <c r="H5" s="79" t="s">
        <v>24</v>
      </c>
      <c r="I5" s="79" t="s">
        <v>25</v>
      </c>
      <c r="J5" s="79" t="s">
        <v>26</v>
      </c>
      <c r="K5" s="69"/>
      <c r="L5" s="55"/>
      <c r="M5" s="4"/>
      <c r="N5" s="4"/>
      <c r="O5" s="4"/>
      <c r="P5" s="4"/>
      <c r="Q5" s="4"/>
      <c r="R5" s="4"/>
      <c r="S5" s="4"/>
      <c r="T5" s="4"/>
      <c r="U5" s="4"/>
      <c r="V5" s="4"/>
      <c r="W5" s="4"/>
      <c r="X5" s="4"/>
      <c r="Y5" s="4"/>
      <c r="Z5" s="4"/>
    </row>
    <row r="6" ht="15.75" customHeight="1">
      <c r="A6" s="157"/>
      <c r="B6" s="158" t="s">
        <v>51</v>
      </c>
      <c r="C6" s="159"/>
      <c r="D6" s="160" t="s">
        <v>52</v>
      </c>
      <c r="E6" s="161">
        <v>0.172</v>
      </c>
      <c r="F6" s="161">
        <v>0.172</v>
      </c>
      <c r="G6" s="161">
        <v>0.172</v>
      </c>
      <c r="H6" s="161">
        <v>0.172</v>
      </c>
      <c r="I6" s="161">
        <v>0.172</v>
      </c>
      <c r="J6" s="161">
        <v>0.172</v>
      </c>
      <c r="K6" s="69"/>
      <c r="L6" s="55"/>
      <c r="M6" s="4"/>
      <c r="N6" s="4"/>
      <c r="O6" s="4"/>
      <c r="P6" s="4"/>
      <c r="Q6" s="4"/>
      <c r="R6" s="4"/>
      <c r="S6" s="4"/>
      <c r="T6" s="4"/>
      <c r="U6" s="4"/>
      <c r="V6" s="4"/>
      <c r="W6" s="4"/>
      <c r="X6" s="4"/>
      <c r="Y6" s="4"/>
      <c r="Z6" s="4"/>
    </row>
    <row r="7" ht="15.75" customHeight="1">
      <c r="A7" s="157"/>
      <c r="B7" s="160" t="s">
        <v>55</v>
      </c>
      <c r="C7" s="159"/>
      <c r="D7" s="160" t="s">
        <v>56</v>
      </c>
      <c r="E7" s="161">
        <v>0.5</v>
      </c>
      <c r="F7" s="161">
        <v>0.5</v>
      </c>
      <c r="G7" s="161">
        <v>0.5</v>
      </c>
      <c r="H7" s="161">
        <v>0.32</v>
      </c>
      <c r="I7" s="161">
        <v>0.32</v>
      </c>
      <c r="J7" s="161">
        <v>0.32</v>
      </c>
      <c r="K7" s="69"/>
      <c r="L7" s="55"/>
      <c r="M7" s="4"/>
      <c r="N7" s="4"/>
      <c r="O7" s="4"/>
      <c r="P7" s="4"/>
      <c r="Q7" s="4"/>
      <c r="R7" s="4"/>
      <c r="S7" s="4"/>
      <c r="T7" s="4"/>
      <c r="U7" s="4"/>
      <c r="V7" s="4"/>
      <c r="W7" s="4"/>
      <c r="X7" s="4"/>
      <c r="Y7" s="4"/>
      <c r="Z7" s="4"/>
    </row>
    <row r="8" ht="15.75" customHeight="1">
      <c r="A8" s="157"/>
      <c r="B8" s="163" t="s">
        <v>57</v>
      </c>
      <c r="C8" s="159"/>
      <c r="D8" s="160" t="s">
        <v>58</v>
      </c>
      <c r="E8" s="79" t="s">
        <v>59</v>
      </c>
      <c r="F8" s="164">
        <f>0.025</f>
        <v>0.025</v>
      </c>
      <c r="G8" s="79" t="s">
        <v>59</v>
      </c>
      <c r="H8" s="79" t="s">
        <v>59</v>
      </c>
      <c r="I8" s="164">
        <v>0.0175774540457819</v>
      </c>
      <c r="J8" s="79" t="s">
        <v>59</v>
      </c>
      <c r="K8" s="69"/>
      <c r="L8" s="55"/>
      <c r="M8" s="4"/>
      <c r="N8" s="4"/>
      <c r="O8" s="4"/>
      <c r="P8" s="4"/>
      <c r="Q8" s="4"/>
      <c r="R8" s="4"/>
      <c r="S8" s="4"/>
      <c r="T8" s="4"/>
      <c r="U8" s="4"/>
      <c r="V8" s="4"/>
      <c r="W8" s="4"/>
      <c r="X8" s="4"/>
      <c r="Y8" s="4"/>
      <c r="Z8" s="4"/>
    </row>
    <row r="9" ht="15.75" customHeight="1">
      <c r="A9" s="56"/>
      <c r="B9" s="165"/>
      <c r="C9" s="53"/>
      <c r="D9" s="165"/>
      <c r="E9" s="165"/>
      <c r="F9" s="165"/>
      <c r="G9" s="165"/>
      <c r="H9" s="165"/>
      <c r="I9" s="165"/>
      <c r="J9" s="165"/>
      <c r="K9" s="53"/>
      <c r="L9" s="55"/>
      <c r="M9" s="4"/>
      <c r="N9" s="4"/>
      <c r="O9" s="4"/>
      <c r="P9" s="4"/>
      <c r="Q9" s="4"/>
      <c r="R9" s="4"/>
      <c r="S9" s="4"/>
      <c r="T9" s="4"/>
      <c r="U9" s="4"/>
      <c r="V9" s="4"/>
      <c r="W9" s="4"/>
      <c r="X9" s="4"/>
      <c r="Y9" s="4"/>
      <c r="Z9" s="4"/>
    </row>
    <row r="10" ht="15.75" customHeight="1">
      <c r="A10" s="56"/>
      <c r="B10" s="53"/>
      <c r="C10" s="53"/>
      <c r="D10" s="53"/>
      <c r="E10" s="53"/>
      <c r="F10" s="53"/>
      <c r="G10" s="53"/>
      <c r="H10" s="53"/>
      <c r="I10" s="53"/>
      <c r="J10" s="53"/>
      <c r="K10" s="53"/>
      <c r="L10" s="55"/>
      <c r="M10" s="4"/>
      <c r="N10" s="4"/>
      <c r="O10" s="4"/>
      <c r="P10" s="4"/>
      <c r="Q10" s="4"/>
      <c r="R10" s="4"/>
      <c r="S10" s="4"/>
      <c r="T10" s="4"/>
      <c r="U10" s="4"/>
      <c r="V10" s="4"/>
      <c r="W10" s="4"/>
      <c r="X10" s="4"/>
      <c r="Y10" s="4"/>
      <c r="Z10" s="4"/>
    </row>
    <row r="11" ht="15.75" customHeight="1">
      <c r="A11" s="56"/>
      <c r="B11" s="53"/>
      <c r="C11" s="53"/>
      <c r="D11" s="75" t="s">
        <v>61</v>
      </c>
      <c r="E11" s="58"/>
      <c r="F11" s="58"/>
      <c r="G11" s="58"/>
      <c r="H11" s="58"/>
      <c r="I11" s="58"/>
      <c r="J11" s="58"/>
      <c r="K11" s="58"/>
      <c r="L11" s="197"/>
      <c r="M11" s="4"/>
      <c r="N11" s="4"/>
      <c r="O11" s="4"/>
      <c r="P11" s="4"/>
      <c r="Q11" s="4"/>
      <c r="R11" s="4"/>
      <c r="S11" s="4"/>
      <c r="T11" s="4"/>
      <c r="U11" s="4"/>
      <c r="V11" s="4"/>
      <c r="W11" s="4"/>
      <c r="X11" s="4"/>
      <c r="Y11" s="4"/>
      <c r="Z11" s="4"/>
    </row>
    <row r="12" ht="15.75" customHeight="1">
      <c r="A12" s="56"/>
      <c r="B12" s="53"/>
      <c r="C12" s="64"/>
      <c r="D12" s="167" t="s">
        <v>27</v>
      </c>
      <c r="E12" s="68" t="s">
        <v>18</v>
      </c>
      <c r="F12" s="63"/>
      <c r="G12" s="65"/>
      <c r="H12" s="68" t="s">
        <v>20</v>
      </c>
      <c r="I12" s="63"/>
      <c r="J12" s="65"/>
      <c r="K12" s="168"/>
      <c r="L12" s="169" t="s">
        <v>69</v>
      </c>
      <c r="M12" s="4"/>
      <c r="N12" s="4"/>
      <c r="O12" s="4"/>
      <c r="P12" s="4"/>
      <c r="Q12" s="4"/>
      <c r="R12" s="4"/>
      <c r="S12" s="4"/>
      <c r="T12" s="4"/>
      <c r="U12" s="4"/>
      <c r="V12" s="4"/>
      <c r="W12" s="4"/>
      <c r="X12" s="4"/>
      <c r="Y12" s="4"/>
      <c r="Z12" s="4"/>
    </row>
    <row r="13" ht="15.75" customHeight="1">
      <c r="A13" s="56"/>
      <c r="B13" s="53"/>
      <c r="C13" s="64"/>
      <c r="D13" s="115"/>
      <c r="E13" s="79" t="s">
        <v>24</v>
      </c>
      <c r="F13" s="79" t="s">
        <v>25</v>
      </c>
      <c r="G13" s="79" t="s">
        <v>26</v>
      </c>
      <c r="H13" s="79" t="s">
        <v>24</v>
      </c>
      <c r="I13" s="79" t="s">
        <v>25</v>
      </c>
      <c r="J13" s="79" t="s">
        <v>26</v>
      </c>
      <c r="K13" s="115"/>
      <c r="L13" s="115"/>
      <c r="M13" s="4"/>
      <c r="N13" s="4"/>
      <c r="O13" s="4"/>
      <c r="P13" s="4"/>
      <c r="Q13" s="4"/>
      <c r="R13" s="4"/>
      <c r="S13" s="4"/>
      <c r="T13" s="4"/>
      <c r="U13" s="4"/>
      <c r="V13" s="4"/>
      <c r="W13" s="4"/>
      <c r="X13" s="4"/>
      <c r="Y13" s="4"/>
      <c r="Z13" s="4"/>
    </row>
    <row r="14" ht="15.75" customHeight="1">
      <c r="A14" s="56"/>
      <c r="B14" s="53"/>
      <c r="C14" s="64"/>
      <c r="D14" s="70">
        <v>2024.0</v>
      </c>
      <c r="E14" s="171">
        <v>0.334</v>
      </c>
      <c r="F14" s="171">
        <v>0.334</v>
      </c>
      <c r="G14" s="171">
        <v>0.266</v>
      </c>
      <c r="H14" s="171">
        <v>0.253130620470002</v>
      </c>
      <c r="I14" s="171">
        <v>0.253130620470002</v>
      </c>
      <c r="J14" s="171">
        <v>0.253130620470002</v>
      </c>
      <c r="K14" s="198"/>
      <c r="L14" s="173">
        <v>0.085</v>
      </c>
      <c r="M14" s="4"/>
      <c r="N14" s="4"/>
      <c r="O14" s="4"/>
      <c r="P14" s="4"/>
      <c r="Q14" s="4"/>
      <c r="R14" s="4"/>
      <c r="S14" s="4"/>
      <c r="T14" s="4"/>
      <c r="U14" s="4"/>
      <c r="V14" s="4"/>
      <c r="W14" s="4"/>
      <c r="X14" s="4"/>
      <c r="Y14" s="4"/>
      <c r="Z14" s="4"/>
    </row>
    <row r="15" ht="15.75" customHeight="1">
      <c r="A15" s="56"/>
      <c r="B15" s="53"/>
      <c r="C15" s="53"/>
      <c r="D15" s="165"/>
      <c r="E15" s="199"/>
      <c r="F15" s="200"/>
      <c r="G15" s="201"/>
      <c r="H15" s="165"/>
      <c r="I15" s="165"/>
      <c r="J15" s="165"/>
      <c r="K15" s="165"/>
      <c r="L15" s="202"/>
      <c r="M15" s="4"/>
      <c r="N15" s="4"/>
      <c r="O15" s="4"/>
      <c r="P15" s="4"/>
      <c r="Q15" s="4"/>
      <c r="R15" s="4"/>
      <c r="S15" s="4"/>
      <c r="T15" s="4"/>
      <c r="U15" s="4"/>
      <c r="V15" s="4"/>
      <c r="W15" s="4"/>
      <c r="X15" s="4"/>
      <c r="Y15" s="4"/>
      <c r="Z15" s="4"/>
    </row>
    <row r="16" ht="15.75" customHeight="1">
      <c r="A16" s="56"/>
      <c r="B16" s="53"/>
      <c r="C16" s="53"/>
      <c r="D16" s="53"/>
      <c r="E16" s="53"/>
      <c r="F16" s="53"/>
      <c r="G16" s="53"/>
      <c r="H16" s="53"/>
      <c r="I16" s="53"/>
      <c r="J16" s="53"/>
      <c r="K16" s="53"/>
      <c r="L16" s="55"/>
      <c r="M16" s="4"/>
      <c r="N16" s="4"/>
      <c r="O16" s="4"/>
      <c r="P16" s="4"/>
      <c r="Q16" s="4"/>
      <c r="R16" s="4"/>
      <c r="S16" s="4"/>
      <c r="T16" s="4"/>
      <c r="U16" s="4"/>
      <c r="V16" s="4"/>
      <c r="W16" s="4"/>
      <c r="X16" s="4"/>
      <c r="Y16" s="4"/>
      <c r="Z16" s="4"/>
    </row>
    <row r="17" ht="15.75" customHeight="1">
      <c r="A17" s="56"/>
      <c r="B17" s="53"/>
      <c r="C17" s="53"/>
      <c r="D17" s="75" t="s">
        <v>70</v>
      </c>
      <c r="E17" s="58"/>
      <c r="F17" s="58"/>
      <c r="G17" s="58"/>
      <c r="H17" s="58"/>
      <c r="I17" s="58"/>
      <c r="J17" s="58"/>
      <c r="K17" s="53"/>
      <c r="L17" s="55"/>
      <c r="M17" s="4"/>
      <c r="N17" s="4"/>
      <c r="O17" s="4"/>
      <c r="P17" s="4"/>
      <c r="Q17" s="4"/>
      <c r="R17" s="4"/>
      <c r="S17" s="4"/>
      <c r="T17" s="4"/>
      <c r="U17" s="4"/>
      <c r="V17" s="4"/>
      <c r="W17" s="4"/>
      <c r="X17" s="4"/>
      <c r="Y17" s="4"/>
      <c r="Z17" s="4"/>
    </row>
    <row r="18" ht="15.75" customHeight="1">
      <c r="A18" s="56"/>
      <c r="B18" s="53"/>
      <c r="C18" s="64"/>
      <c r="D18" s="167" t="s">
        <v>27</v>
      </c>
      <c r="E18" s="79" t="s">
        <v>18</v>
      </c>
      <c r="F18" s="70"/>
      <c r="G18" s="70"/>
      <c r="H18" s="79" t="s">
        <v>20</v>
      </c>
      <c r="I18" s="70"/>
      <c r="J18" s="70"/>
      <c r="K18" s="69"/>
      <c r="L18" s="55"/>
      <c r="M18" s="4"/>
      <c r="N18" s="4"/>
      <c r="O18" s="4"/>
      <c r="P18" s="4"/>
      <c r="Q18" s="4"/>
      <c r="R18" s="4"/>
      <c r="S18" s="4"/>
      <c r="T18" s="4"/>
      <c r="U18" s="4"/>
      <c r="V18" s="4"/>
      <c r="W18" s="4"/>
      <c r="X18" s="4"/>
      <c r="Y18" s="4"/>
      <c r="Z18" s="4"/>
    </row>
    <row r="19" ht="15.75" customHeight="1">
      <c r="A19" s="56"/>
      <c r="B19" s="53"/>
      <c r="C19" s="64"/>
      <c r="D19" s="115"/>
      <c r="E19" s="79" t="s">
        <v>24</v>
      </c>
      <c r="F19" s="79" t="s">
        <v>25</v>
      </c>
      <c r="G19" s="79" t="s">
        <v>26</v>
      </c>
      <c r="H19" s="79" t="s">
        <v>24</v>
      </c>
      <c r="I19" s="79" t="s">
        <v>25</v>
      </c>
      <c r="J19" s="79" t="s">
        <v>26</v>
      </c>
      <c r="K19" s="69"/>
      <c r="L19" s="55"/>
      <c r="M19" s="4"/>
      <c r="N19" s="4"/>
      <c r="O19" s="4"/>
      <c r="P19" s="4"/>
      <c r="Q19" s="4"/>
      <c r="R19" s="4"/>
      <c r="S19" s="4"/>
      <c r="T19" s="4"/>
      <c r="U19" s="4"/>
      <c r="V19" s="4"/>
      <c r="W19" s="4"/>
      <c r="X19" s="4"/>
      <c r="Y19" s="4"/>
      <c r="Z19" s="4"/>
    </row>
    <row r="20" ht="15.75" customHeight="1">
      <c r="A20" s="56"/>
      <c r="B20" s="53"/>
      <c r="C20" s="64"/>
      <c r="D20" s="70">
        <v>2024.0</v>
      </c>
      <c r="E20" s="181">
        <v>1104880.0</v>
      </c>
      <c r="F20" s="181">
        <v>2732400.0</v>
      </c>
      <c r="G20" s="181">
        <v>369852.704832247</v>
      </c>
      <c r="H20" s="181">
        <v>715040.0</v>
      </c>
      <c r="I20" s="181">
        <v>691260.0</v>
      </c>
      <c r="J20" s="181">
        <v>72084.6511284482</v>
      </c>
      <c r="K20" s="69"/>
      <c r="L20" s="55"/>
      <c r="M20" s="4"/>
      <c r="N20" s="4"/>
      <c r="O20" s="4"/>
      <c r="P20" s="4"/>
      <c r="Q20" s="4"/>
      <c r="R20" s="4"/>
      <c r="S20" s="4"/>
      <c r="T20" s="4"/>
      <c r="U20" s="4"/>
      <c r="V20" s="4"/>
      <c r="W20" s="4"/>
      <c r="X20" s="4"/>
      <c r="Y20" s="4"/>
      <c r="Z20" s="4"/>
    </row>
    <row r="21" ht="15.75" customHeight="1">
      <c r="A21" s="56"/>
      <c r="B21" s="53"/>
      <c r="C21" s="53"/>
      <c r="D21" s="175"/>
      <c r="E21" s="182"/>
      <c r="F21" s="182"/>
      <c r="G21" s="182"/>
      <c r="H21" s="182"/>
      <c r="I21" s="182"/>
      <c r="J21" s="182"/>
      <c r="K21" s="53"/>
      <c r="L21" s="55"/>
      <c r="M21" s="4"/>
      <c r="N21" s="4"/>
      <c r="O21" s="4"/>
      <c r="P21" s="4"/>
      <c r="Q21" s="4"/>
      <c r="R21" s="4"/>
      <c r="S21" s="4"/>
      <c r="T21" s="4"/>
      <c r="U21" s="4"/>
      <c r="V21" s="4"/>
      <c r="W21" s="4"/>
      <c r="X21" s="4"/>
      <c r="Y21" s="4"/>
      <c r="Z21" s="4"/>
    </row>
    <row r="22" ht="15.75" customHeight="1">
      <c r="A22" s="56"/>
      <c r="B22" s="53"/>
      <c r="C22" s="53"/>
      <c r="D22" s="185"/>
      <c r="E22" s="53"/>
      <c r="F22" s="53"/>
      <c r="G22" s="53"/>
      <c r="H22" s="53"/>
      <c r="I22" s="53"/>
      <c r="J22" s="53"/>
      <c r="K22" s="53"/>
      <c r="L22" s="55"/>
      <c r="M22" s="4"/>
      <c r="N22" s="4"/>
      <c r="O22" s="4"/>
      <c r="P22" s="4"/>
      <c r="Q22" s="4"/>
      <c r="R22" s="4"/>
      <c r="S22" s="4"/>
      <c r="T22" s="4"/>
      <c r="U22" s="4"/>
      <c r="V22" s="4"/>
      <c r="W22" s="4"/>
      <c r="X22" s="4"/>
      <c r="Y22" s="4"/>
      <c r="Z22" s="4"/>
    </row>
    <row r="23" ht="15.75" customHeight="1">
      <c r="A23" s="56"/>
      <c r="B23" s="53"/>
      <c r="C23" s="53"/>
      <c r="D23" s="75" t="s">
        <v>64</v>
      </c>
      <c r="E23" s="58"/>
      <c r="F23" s="58"/>
      <c r="G23" s="58"/>
      <c r="H23" s="58"/>
      <c r="I23" s="58"/>
      <c r="J23" s="58"/>
      <c r="K23" s="53"/>
      <c r="L23" s="55"/>
      <c r="M23" s="4"/>
      <c r="N23" s="4"/>
      <c r="O23" s="4"/>
      <c r="P23" s="4"/>
      <c r="Q23" s="4"/>
      <c r="R23" s="4"/>
      <c r="S23" s="4"/>
      <c r="T23" s="4"/>
      <c r="U23" s="4"/>
      <c r="V23" s="4"/>
      <c r="W23" s="4"/>
      <c r="X23" s="4"/>
      <c r="Y23" s="4"/>
      <c r="Z23" s="4"/>
    </row>
    <row r="24" ht="15.75" customHeight="1">
      <c r="A24" s="56"/>
      <c r="B24" s="53"/>
      <c r="C24" s="64"/>
      <c r="D24" s="167" t="s">
        <v>27</v>
      </c>
      <c r="E24" s="68" t="s">
        <v>18</v>
      </c>
      <c r="F24" s="63"/>
      <c r="G24" s="65"/>
      <c r="H24" s="68" t="s">
        <v>20</v>
      </c>
      <c r="I24" s="63"/>
      <c r="J24" s="65"/>
      <c r="K24" s="69"/>
      <c r="L24" s="55"/>
      <c r="M24" s="4"/>
      <c r="N24" s="4"/>
      <c r="O24" s="4"/>
      <c r="P24" s="4"/>
      <c r="Q24" s="4"/>
      <c r="R24" s="4"/>
      <c r="S24" s="4"/>
      <c r="T24" s="4"/>
      <c r="U24" s="4"/>
      <c r="V24" s="4"/>
      <c r="W24" s="4"/>
      <c r="X24" s="4"/>
      <c r="Y24" s="4"/>
      <c r="Z24" s="4"/>
    </row>
    <row r="25" ht="15.75" customHeight="1">
      <c r="A25" s="56"/>
      <c r="B25" s="53"/>
      <c r="C25" s="64"/>
      <c r="D25" s="115"/>
      <c r="E25" s="79" t="s">
        <v>24</v>
      </c>
      <c r="F25" s="79" t="s">
        <v>25</v>
      </c>
      <c r="G25" s="79" t="s">
        <v>26</v>
      </c>
      <c r="H25" s="79" t="s">
        <v>24</v>
      </c>
      <c r="I25" s="79" t="s">
        <v>25</v>
      </c>
      <c r="J25" s="79" t="s">
        <v>26</v>
      </c>
      <c r="K25" s="69"/>
      <c r="L25" s="55"/>
      <c r="M25" s="4"/>
      <c r="N25" s="4"/>
      <c r="O25" s="4"/>
      <c r="P25" s="4"/>
      <c r="Q25" s="4"/>
      <c r="R25" s="4"/>
      <c r="S25" s="4"/>
      <c r="T25" s="4"/>
      <c r="U25" s="4"/>
      <c r="V25" s="4"/>
      <c r="W25" s="4"/>
      <c r="X25" s="4"/>
      <c r="Y25" s="4"/>
      <c r="Z25" s="4"/>
    </row>
    <row r="26" ht="15.75" customHeight="1">
      <c r="A26" s="56"/>
      <c r="B26" s="53"/>
      <c r="C26" s="64"/>
      <c r="D26" s="70">
        <v>2024.0</v>
      </c>
      <c r="E26" s="181">
        <f t="shared" ref="E26:J26" si="1">E20*8760*E$6</f>
        <v>1664744794</v>
      </c>
      <c r="F26" s="181">
        <f t="shared" si="1"/>
        <v>4116961728</v>
      </c>
      <c r="G26" s="181">
        <f t="shared" si="1"/>
        <v>557264467.4</v>
      </c>
      <c r="H26" s="181">
        <f t="shared" si="1"/>
        <v>1077365069</v>
      </c>
      <c r="I26" s="181">
        <f t="shared" si="1"/>
        <v>1041535267</v>
      </c>
      <c r="J26" s="181">
        <f t="shared" si="1"/>
        <v>108611385.5</v>
      </c>
      <c r="K26" s="69"/>
      <c r="L26" s="55"/>
      <c r="M26" s="4"/>
      <c r="N26" s="4"/>
      <c r="O26" s="4"/>
      <c r="P26" s="4"/>
      <c r="Q26" s="4"/>
      <c r="R26" s="4"/>
      <c r="S26" s="4"/>
      <c r="T26" s="4"/>
      <c r="U26" s="4"/>
      <c r="V26" s="4"/>
      <c r="W26" s="4"/>
      <c r="X26" s="4"/>
      <c r="Y26" s="4"/>
      <c r="Z26" s="4"/>
    </row>
    <row r="27" ht="15.75" customHeight="1">
      <c r="A27" s="56"/>
      <c r="B27" s="53"/>
      <c r="C27" s="53"/>
      <c r="D27" s="175"/>
      <c r="E27" s="182"/>
      <c r="F27" s="182"/>
      <c r="G27" s="182"/>
      <c r="H27" s="182"/>
      <c r="I27" s="182"/>
      <c r="J27" s="182"/>
      <c r="K27" s="53"/>
      <c r="L27" s="55"/>
      <c r="M27" s="4"/>
      <c r="N27" s="4"/>
      <c r="O27" s="4"/>
      <c r="P27" s="4"/>
      <c r="Q27" s="4"/>
      <c r="R27" s="4"/>
      <c r="S27" s="4"/>
      <c r="T27" s="4"/>
      <c r="U27" s="4"/>
      <c r="V27" s="4"/>
      <c r="W27" s="4"/>
      <c r="X27" s="4"/>
      <c r="Y27" s="4"/>
      <c r="Z27" s="4"/>
    </row>
    <row r="28" ht="15.75" customHeight="1">
      <c r="A28" s="56"/>
      <c r="B28" s="53"/>
      <c r="C28" s="53"/>
      <c r="D28" s="178"/>
      <c r="E28" s="183"/>
      <c r="F28" s="183"/>
      <c r="G28" s="183"/>
      <c r="H28" s="183"/>
      <c r="I28" s="183"/>
      <c r="J28" s="183"/>
      <c r="K28" s="53"/>
      <c r="L28" s="55"/>
      <c r="M28" s="4"/>
      <c r="N28" s="4"/>
      <c r="O28" s="4"/>
      <c r="P28" s="4"/>
      <c r="Q28" s="4"/>
      <c r="R28" s="4"/>
      <c r="S28" s="4"/>
      <c r="T28" s="4"/>
      <c r="U28" s="4"/>
      <c r="V28" s="4"/>
      <c r="W28" s="4"/>
      <c r="X28" s="4"/>
      <c r="Y28" s="4"/>
      <c r="Z28" s="4"/>
    </row>
    <row r="29" ht="15.75" customHeight="1">
      <c r="A29" s="56"/>
      <c r="B29" s="53"/>
      <c r="C29" s="53"/>
      <c r="D29" s="75" t="s">
        <v>65</v>
      </c>
      <c r="E29" s="184"/>
      <c r="F29" s="184"/>
      <c r="G29" s="184"/>
      <c r="H29" s="184"/>
      <c r="I29" s="184"/>
      <c r="J29" s="184"/>
      <c r="K29" s="53"/>
      <c r="L29" s="55"/>
      <c r="M29" s="4"/>
      <c r="N29" s="4"/>
      <c r="O29" s="4"/>
      <c r="P29" s="4"/>
      <c r="Q29" s="4"/>
      <c r="R29" s="4"/>
      <c r="S29" s="4"/>
      <c r="T29" s="4"/>
      <c r="U29" s="4"/>
      <c r="V29" s="4"/>
      <c r="W29" s="4"/>
      <c r="X29" s="4"/>
      <c r="Y29" s="4"/>
      <c r="Z29" s="4"/>
    </row>
    <row r="30" ht="15.75" customHeight="1">
      <c r="A30" s="56"/>
      <c r="B30" s="53"/>
      <c r="C30" s="64"/>
      <c r="D30" s="167" t="s">
        <v>27</v>
      </c>
      <c r="E30" s="68" t="s">
        <v>18</v>
      </c>
      <c r="F30" s="63"/>
      <c r="G30" s="65"/>
      <c r="H30" s="68" t="s">
        <v>20</v>
      </c>
      <c r="I30" s="63"/>
      <c r="J30" s="65"/>
      <c r="K30" s="69"/>
      <c r="L30" s="55"/>
      <c r="M30" s="4"/>
      <c r="N30" s="4"/>
      <c r="O30" s="4"/>
      <c r="P30" s="4"/>
      <c r="Q30" s="4"/>
      <c r="R30" s="4"/>
      <c r="S30" s="4"/>
      <c r="T30" s="4"/>
      <c r="U30" s="4"/>
      <c r="V30" s="4"/>
      <c r="W30" s="4"/>
      <c r="X30" s="4"/>
      <c r="Y30" s="4"/>
      <c r="Z30" s="4"/>
    </row>
    <row r="31" ht="15.75" customHeight="1">
      <c r="A31" s="56"/>
      <c r="B31" s="53"/>
      <c r="C31" s="64"/>
      <c r="D31" s="115"/>
      <c r="E31" s="79" t="s">
        <v>24</v>
      </c>
      <c r="F31" s="79" t="s">
        <v>25</v>
      </c>
      <c r="G31" s="79" t="s">
        <v>26</v>
      </c>
      <c r="H31" s="79" t="s">
        <v>24</v>
      </c>
      <c r="I31" s="79" t="s">
        <v>25</v>
      </c>
      <c r="J31" s="79" t="s">
        <v>26</v>
      </c>
      <c r="K31" s="69"/>
      <c r="L31" s="55"/>
      <c r="M31" s="4"/>
      <c r="N31" s="4"/>
      <c r="O31" s="4"/>
      <c r="P31" s="4"/>
      <c r="Q31" s="4"/>
      <c r="R31" s="4"/>
      <c r="S31" s="4"/>
      <c r="T31" s="4"/>
      <c r="U31" s="4"/>
      <c r="V31" s="4"/>
      <c r="W31" s="4"/>
      <c r="X31" s="4"/>
      <c r="Y31" s="4"/>
      <c r="Z31" s="4"/>
    </row>
    <row r="32" ht="15.75" customHeight="1">
      <c r="A32" s="56"/>
      <c r="B32" s="53"/>
      <c r="C32" s="64"/>
      <c r="D32" s="70">
        <v>2024.0</v>
      </c>
      <c r="E32" s="181">
        <f t="shared" ref="E32:J32" si="2">E26*(1-E$7)</f>
        <v>832372396.8</v>
      </c>
      <c r="F32" s="181">
        <f t="shared" si="2"/>
        <v>2058480864</v>
      </c>
      <c r="G32" s="181">
        <f t="shared" si="2"/>
        <v>278632233.7</v>
      </c>
      <c r="H32" s="181">
        <f t="shared" si="2"/>
        <v>732608246.8</v>
      </c>
      <c r="I32" s="181">
        <f t="shared" si="2"/>
        <v>708243981.7</v>
      </c>
      <c r="J32" s="181">
        <f t="shared" si="2"/>
        <v>73855742.17</v>
      </c>
      <c r="K32" s="69"/>
      <c r="L32" s="55"/>
      <c r="M32" s="4"/>
      <c r="N32" s="4"/>
      <c r="O32" s="4"/>
      <c r="P32" s="4"/>
      <c r="Q32" s="4"/>
      <c r="R32" s="4"/>
      <c r="S32" s="4"/>
      <c r="T32" s="4"/>
      <c r="U32" s="4"/>
      <c r="V32" s="4"/>
      <c r="W32" s="4"/>
      <c r="X32" s="4"/>
      <c r="Y32" s="4"/>
      <c r="Z32" s="4"/>
    </row>
    <row r="33" ht="15.75" customHeight="1">
      <c r="A33" s="56"/>
      <c r="B33" s="53"/>
      <c r="C33" s="53"/>
      <c r="D33" s="175"/>
      <c r="E33" s="182"/>
      <c r="F33" s="182"/>
      <c r="G33" s="182"/>
      <c r="H33" s="182"/>
      <c r="I33" s="182"/>
      <c r="J33" s="182"/>
      <c r="K33" s="53"/>
      <c r="L33" s="55"/>
      <c r="M33" s="4"/>
      <c r="N33" s="4"/>
      <c r="O33" s="4"/>
      <c r="P33" s="4"/>
      <c r="Q33" s="4"/>
      <c r="R33" s="4"/>
      <c r="S33" s="4"/>
      <c r="T33" s="4"/>
      <c r="U33" s="4"/>
      <c r="V33" s="4"/>
      <c r="W33" s="4"/>
      <c r="X33" s="4"/>
      <c r="Y33" s="4"/>
      <c r="Z33" s="4"/>
    </row>
    <row r="34" ht="15.75" customHeight="1">
      <c r="A34" s="56"/>
      <c r="B34" s="53"/>
      <c r="C34" s="53"/>
      <c r="D34" s="178"/>
      <c r="E34" s="183"/>
      <c r="F34" s="183"/>
      <c r="G34" s="183"/>
      <c r="H34" s="183"/>
      <c r="I34" s="183"/>
      <c r="J34" s="183"/>
      <c r="K34" s="53"/>
      <c r="L34" s="55"/>
      <c r="M34" s="4"/>
      <c r="N34" s="4"/>
      <c r="O34" s="4"/>
      <c r="P34" s="4"/>
      <c r="Q34" s="4"/>
      <c r="R34" s="4"/>
      <c r="S34" s="4"/>
      <c r="T34" s="4"/>
      <c r="U34" s="4"/>
      <c r="V34" s="4"/>
      <c r="W34" s="4"/>
      <c r="X34" s="4"/>
      <c r="Y34" s="4"/>
      <c r="Z34" s="4"/>
    </row>
    <row r="35" ht="15.75" customHeight="1">
      <c r="A35" s="56"/>
      <c r="B35" s="53"/>
      <c r="C35" s="53"/>
      <c r="D35" s="75" t="s">
        <v>66</v>
      </c>
      <c r="E35" s="184"/>
      <c r="F35" s="184"/>
      <c r="G35" s="184"/>
      <c r="H35" s="184"/>
      <c r="I35" s="184"/>
      <c r="J35" s="184"/>
      <c r="K35" s="53"/>
      <c r="L35" s="55"/>
      <c r="M35" s="4"/>
      <c r="N35" s="4"/>
      <c r="O35" s="4"/>
      <c r="P35" s="4"/>
      <c r="Q35" s="4"/>
      <c r="R35" s="4"/>
      <c r="S35" s="4"/>
      <c r="T35" s="4"/>
      <c r="U35" s="4"/>
      <c r="V35" s="4"/>
      <c r="W35" s="4"/>
      <c r="X35" s="4"/>
      <c r="Y35" s="4"/>
      <c r="Z35" s="4"/>
    </row>
    <row r="36" ht="15.75" customHeight="1">
      <c r="A36" s="56"/>
      <c r="B36" s="53"/>
      <c r="C36" s="64"/>
      <c r="D36" s="167" t="s">
        <v>27</v>
      </c>
      <c r="E36" s="68" t="s">
        <v>18</v>
      </c>
      <c r="F36" s="63"/>
      <c r="G36" s="65"/>
      <c r="H36" s="68" t="s">
        <v>20</v>
      </c>
      <c r="I36" s="63"/>
      <c r="J36" s="65"/>
      <c r="K36" s="69"/>
      <c r="L36" s="55"/>
      <c r="M36" s="4"/>
      <c r="N36" s="4"/>
      <c r="O36" s="4"/>
      <c r="P36" s="4"/>
      <c r="Q36" s="4"/>
      <c r="R36" s="4"/>
      <c r="S36" s="4"/>
      <c r="T36" s="4"/>
      <c r="U36" s="4"/>
      <c r="V36" s="4"/>
      <c r="W36" s="4"/>
      <c r="X36" s="4"/>
      <c r="Y36" s="4"/>
      <c r="Z36" s="4"/>
    </row>
    <row r="37" ht="15.75" customHeight="1">
      <c r="A37" s="56"/>
      <c r="B37" s="53"/>
      <c r="C37" s="64"/>
      <c r="D37" s="115"/>
      <c r="E37" s="79" t="s">
        <v>24</v>
      </c>
      <c r="F37" s="79" t="s">
        <v>25</v>
      </c>
      <c r="G37" s="79" t="s">
        <v>26</v>
      </c>
      <c r="H37" s="79" t="s">
        <v>24</v>
      </c>
      <c r="I37" s="79" t="s">
        <v>25</v>
      </c>
      <c r="J37" s="79" t="s">
        <v>26</v>
      </c>
      <c r="K37" s="69"/>
      <c r="L37" s="55"/>
      <c r="M37" s="4"/>
      <c r="N37" s="4"/>
      <c r="O37" s="4"/>
      <c r="P37" s="4"/>
      <c r="Q37" s="4"/>
      <c r="R37" s="4"/>
      <c r="S37" s="4"/>
      <c r="T37" s="4"/>
      <c r="U37" s="4"/>
      <c r="V37" s="4"/>
      <c r="W37" s="4"/>
      <c r="X37" s="4"/>
      <c r="Y37" s="4"/>
      <c r="Z37" s="4"/>
    </row>
    <row r="38" ht="15.75" customHeight="1">
      <c r="A38" s="56"/>
      <c r="B38" s="53"/>
      <c r="C38" s="64"/>
      <c r="D38" s="70">
        <v>2024.0</v>
      </c>
      <c r="E38" s="181">
        <f t="shared" ref="E38:J38" si="3">E26-E32</f>
        <v>832372396.8</v>
      </c>
      <c r="F38" s="181">
        <f t="shared" si="3"/>
        <v>2058480864</v>
      </c>
      <c r="G38" s="181">
        <f t="shared" si="3"/>
        <v>278632233.7</v>
      </c>
      <c r="H38" s="181">
        <f t="shared" si="3"/>
        <v>344756822</v>
      </c>
      <c r="I38" s="181">
        <f t="shared" si="3"/>
        <v>333291285.5</v>
      </c>
      <c r="J38" s="181">
        <f t="shared" si="3"/>
        <v>34755643.38</v>
      </c>
      <c r="K38" s="69"/>
      <c r="L38" s="55"/>
      <c r="M38" s="4"/>
      <c r="N38" s="4"/>
      <c r="O38" s="4"/>
      <c r="P38" s="4"/>
      <c r="Q38" s="4"/>
      <c r="R38" s="4"/>
      <c r="S38" s="4"/>
      <c r="T38" s="4"/>
      <c r="U38" s="4"/>
      <c r="V38" s="4"/>
      <c r="W38" s="4"/>
      <c r="X38" s="4"/>
      <c r="Y38" s="4"/>
      <c r="Z38" s="4"/>
    </row>
    <row r="39" ht="15.75" customHeight="1">
      <c r="A39" s="56"/>
      <c r="B39" s="53"/>
      <c r="C39" s="53"/>
      <c r="D39" s="175"/>
      <c r="E39" s="182"/>
      <c r="F39" s="182"/>
      <c r="G39" s="182"/>
      <c r="H39" s="182"/>
      <c r="I39" s="182"/>
      <c r="J39" s="182"/>
      <c r="K39" s="53"/>
      <c r="L39" s="55"/>
      <c r="M39" s="4"/>
      <c r="N39" s="4"/>
      <c r="O39" s="4"/>
      <c r="P39" s="4"/>
      <c r="Q39" s="4"/>
      <c r="R39" s="4"/>
      <c r="S39" s="4"/>
      <c r="T39" s="4"/>
      <c r="U39" s="4"/>
      <c r="V39" s="4"/>
      <c r="W39" s="4"/>
      <c r="X39" s="4"/>
      <c r="Y39" s="4"/>
      <c r="Z39" s="4"/>
    </row>
    <row r="40" ht="15.75" customHeight="1">
      <c r="A40" s="56"/>
      <c r="B40" s="53"/>
      <c r="C40" s="53"/>
      <c r="D40" s="178"/>
      <c r="E40" s="183"/>
      <c r="F40" s="183"/>
      <c r="G40" s="183"/>
      <c r="H40" s="183"/>
      <c r="I40" s="183"/>
      <c r="J40" s="183"/>
      <c r="K40" s="53"/>
      <c r="L40" s="55"/>
      <c r="M40" s="4"/>
      <c r="N40" s="4"/>
      <c r="O40" s="4"/>
      <c r="P40" s="4"/>
      <c r="Q40" s="4"/>
      <c r="R40" s="4"/>
      <c r="S40" s="4"/>
      <c r="T40" s="4"/>
      <c r="U40" s="4"/>
      <c r="V40" s="4"/>
      <c r="W40" s="4"/>
      <c r="X40" s="4"/>
      <c r="Y40" s="4"/>
      <c r="Z40" s="4"/>
    </row>
    <row r="41" ht="15.75" customHeight="1">
      <c r="A41" s="56"/>
      <c r="B41" s="53"/>
      <c r="C41" s="53"/>
      <c r="D41" s="75" t="s">
        <v>67</v>
      </c>
      <c r="E41" s="58"/>
      <c r="F41" s="58"/>
      <c r="G41" s="58"/>
      <c r="H41" s="58"/>
      <c r="I41" s="58"/>
      <c r="J41" s="58"/>
      <c r="K41" s="53"/>
      <c r="L41" s="55"/>
      <c r="M41" s="4"/>
      <c r="N41" s="4"/>
      <c r="O41" s="4"/>
      <c r="P41" s="4"/>
      <c r="Q41" s="4"/>
      <c r="R41" s="4"/>
      <c r="S41" s="4"/>
      <c r="T41" s="4"/>
      <c r="U41" s="4"/>
      <c r="V41" s="4"/>
      <c r="W41" s="4"/>
      <c r="X41" s="4"/>
      <c r="Y41" s="4"/>
      <c r="Z41" s="4"/>
    </row>
    <row r="42" ht="15.75" customHeight="1">
      <c r="A42" s="56"/>
      <c r="B42" s="53"/>
      <c r="C42" s="64"/>
      <c r="D42" s="167" t="s">
        <v>27</v>
      </c>
      <c r="E42" s="68" t="s">
        <v>18</v>
      </c>
      <c r="F42" s="63"/>
      <c r="G42" s="65"/>
      <c r="H42" s="68" t="s">
        <v>20</v>
      </c>
      <c r="I42" s="63"/>
      <c r="J42" s="65"/>
      <c r="K42" s="69"/>
      <c r="L42" s="55"/>
      <c r="M42" s="4"/>
      <c r="N42" s="4"/>
      <c r="O42" s="4"/>
      <c r="P42" s="4"/>
      <c r="Q42" s="4"/>
      <c r="R42" s="4"/>
      <c r="S42" s="4"/>
      <c r="T42" s="4"/>
      <c r="U42" s="4"/>
      <c r="V42" s="4"/>
      <c r="W42" s="4"/>
      <c r="X42" s="4"/>
      <c r="Y42" s="4"/>
      <c r="Z42" s="4"/>
    </row>
    <row r="43" ht="15.75" customHeight="1">
      <c r="A43" s="56"/>
      <c r="B43" s="53"/>
      <c r="C43" s="64"/>
      <c r="D43" s="115"/>
      <c r="E43" s="79" t="s">
        <v>24</v>
      </c>
      <c r="F43" s="79" t="s">
        <v>25</v>
      </c>
      <c r="G43" s="79" t="s">
        <v>26</v>
      </c>
      <c r="H43" s="79" t="s">
        <v>24</v>
      </c>
      <c r="I43" s="79" t="s">
        <v>25</v>
      </c>
      <c r="J43" s="79" t="s">
        <v>26</v>
      </c>
      <c r="K43" s="69"/>
      <c r="L43" s="55"/>
      <c r="M43" s="4"/>
      <c r="N43" s="4"/>
      <c r="O43" s="4"/>
      <c r="P43" s="4"/>
      <c r="Q43" s="4"/>
      <c r="R43" s="4"/>
      <c r="S43" s="4"/>
      <c r="T43" s="4"/>
      <c r="U43" s="4"/>
      <c r="V43" s="4"/>
      <c r="W43" s="4"/>
      <c r="X43" s="4"/>
      <c r="Y43" s="4"/>
      <c r="Z43" s="4"/>
    </row>
    <row r="44" ht="15.75" customHeight="1">
      <c r="A44" s="56"/>
      <c r="B44" s="53"/>
      <c r="C44" s="64"/>
      <c r="D44" s="70">
        <v>2024.0</v>
      </c>
      <c r="E44" s="186">
        <f>(E38*(E14-$L14))/1000000</f>
        <v>207.2607268</v>
      </c>
      <c r="F44" s="186">
        <f>(F38*(F14-$L14)-F38*F$8)/1000000</f>
        <v>461.0997135</v>
      </c>
      <c r="G44" s="186">
        <f>(G38*(L14-$L14))/1000000</f>
        <v>0</v>
      </c>
      <c r="H44" s="186">
        <f>(H38*(H14-$L14))/1000000</f>
        <v>57.9641784</v>
      </c>
      <c r="I44" s="186">
        <f>(I38*(I14-$L14)-I38*I$8)/1000000</f>
        <v>50.17805837</v>
      </c>
      <c r="J44" s="186">
        <f>(J38*($L14-$L14))/1000000</f>
        <v>0</v>
      </c>
      <c r="K44" s="69"/>
      <c r="L44" s="55"/>
      <c r="M44" s="4"/>
      <c r="N44" s="4"/>
      <c r="O44" s="4"/>
      <c r="P44" s="4"/>
      <c r="Q44" s="4"/>
      <c r="R44" s="4"/>
      <c r="S44" s="4"/>
      <c r="T44" s="4"/>
      <c r="U44" s="4"/>
      <c r="V44" s="4"/>
      <c r="W44" s="4"/>
      <c r="X44" s="4"/>
      <c r="Y44" s="4"/>
      <c r="Z44" s="4"/>
    </row>
    <row r="45" ht="15.75" customHeight="1">
      <c r="A45" s="56"/>
      <c r="B45" s="53"/>
      <c r="C45" s="53"/>
      <c r="D45" s="203"/>
      <c r="E45" s="165"/>
      <c r="F45" s="187"/>
      <c r="G45" s="165"/>
      <c r="H45" s="165"/>
      <c r="I45" s="165"/>
      <c r="J45" s="165"/>
      <c r="K45" s="53"/>
      <c r="L45" s="55"/>
      <c r="M45" s="4"/>
      <c r="N45" s="4"/>
      <c r="O45" s="4"/>
      <c r="P45" s="4"/>
      <c r="Q45" s="4"/>
      <c r="R45" s="4"/>
      <c r="S45" s="4"/>
      <c r="T45" s="4"/>
      <c r="U45" s="4"/>
      <c r="V45" s="4"/>
      <c r="W45" s="4"/>
      <c r="X45" s="4"/>
      <c r="Y45" s="4"/>
      <c r="Z45" s="4"/>
    </row>
    <row r="46" ht="15.75" customHeight="1">
      <c r="A46" s="56"/>
      <c r="B46" s="53"/>
      <c r="C46" s="53"/>
      <c r="D46" s="190"/>
      <c r="E46" s="190"/>
      <c r="F46" s="204"/>
      <c r="G46" s="190"/>
      <c r="H46" s="190"/>
      <c r="I46" s="190"/>
      <c r="J46" s="190"/>
      <c r="K46" s="53"/>
      <c r="L46" s="55"/>
      <c r="M46" s="4"/>
      <c r="N46" s="4"/>
      <c r="O46" s="4"/>
      <c r="P46" s="4"/>
      <c r="Q46" s="4"/>
      <c r="R46" s="4"/>
      <c r="S46" s="4"/>
      <c r="T46" s="4"/>
      <c r="U46" s="4"/>
      <c r="V46" s="4"/>
      <c r="W46" s="4"/>
      <c r="X46" s="4"/>
      <c r="Y46" s="4"/>
      <c r="Z46" s="4"/>
    </row>
    <row r="47" ht="15.75" customHeight="1">
      <c r="A47" s="56"/>
      <c r="B47" s="53"/>
      <c r="C47" s="53"/>
      <c r="D47" s="190"/>
      <c r="E47" s="190"/>
      <c r="F47" s="190"/>
      <c r="G47" s="190"/>
      <c r="H47" s="190"/>
      <c r="I47" s="190"/>
      <c r="J47" s="190"/>
      <c r="K47" s="53"/>
      <c r="L47" s="55"/>
      <c r="M47" s="4"/>
      <c r="N47" s="4"/>
      <c r="O47" s="4"/>
      <c r="P47" s="4"/>
      <c r="Q47" s="4"/>
      <c r="R47" s="4"/>
      <c r="S47" s="4"/>
      <c r="T47" s="4"/>
      <c r="U47" s="4"/>
      <c r="V47" s="4"/>
      <c r="W47" s="4"/>
      <c r="X47" s="4"/>
      <c r="Y47" s="4"/>
      <c r="Z47" s="4"/>
    </row>
    <row r="48" ht="15.75" customHeight="1">
      <c r="A48" s="56"/>
      <c r="B48" s="53"/>
      <c r="C48" s="53"/>
      <c r="D48" s="53"/>
      <c r="E48" s="53"/>
      <c r="F48" s="53"/>
      <c r="G48" s="53"/>
      <c r="H48" s="53"/>
      <c r="I48" s="53"/>
      <c r="J48" s="53"/>
      <c r="K48" s="53"/>
      <c r="L48" s="55"/>
      <c r="M48" s="4"/>
      <c r="N48" s="4"/>
      <c r="O48" s="4"/>
      <c r="P48" s="4"/>
      <c r="Q48" s="4"/>
      <c r="R48" s="4"/>
      <c r="S48" s="4"/>
      <c r="T48" s="4"/>
      <c r="U48" s="4"/>
      <c r="V48" s="4"/>
      <c r="W48" s="4"/>
      <c r="X48" s="4"/>
      <c r="Y48" s="4"/>
      <c r="Z48" s="4"/>
    </row>
    <row r="49" ht="15.75" customHeight="1">
      <c r="A49" s="56"/>
      <c r="B49" s="53"/>
      <c r="C49" s="53"/>
      <c r="D49" s="185"/>
      <c r="E49" s="53"/>
      <c r="F49" s="53"/>
      <c r="G49" s="53"/>
      <c r="H49" s="53"/>
      <c r="I49" s="53"/>
      <c r="J49" s="53"/>
      <c r="K49" s="53"/>
      <c r="L49" s="55"/>
      <c r="M49" s="4"/>
      <c r="N49" s="4"/>
      <c r="O49" s="4"/>
      <c r="P49" s="4"/>
      <c r="Q49" s="4"/>
      <c r="R49" s="4"/>
      <c r="S49" s="4"/>
      <c r="T49" s="4"/>
      <c r="U49" s="4"/>
      <c r="V49" s="4"/>
      <c r="W49" s="4"/>
      <c r="X49" s="4"/>
      <c r="Y49" s="4"/>
      <c r="Z49" s="4"/>
    </row>
    <row r="50" ht="15.75" customHeight="1">
      <c r="A50" s="56"/>
      <c r="B50" s="53"/>
      <c r="C50" s="53"/>
      <c r="D50" s="53"/>
      <c r="E50" s="53"/>
      <c r="F50" s="53"/>
      <c r="G50" s="53"/>
      <c r="H50" s="53"/>
      <c r="I50" s="53"/>
      <c r="J50" s="53"/>
      <c r="K50" s="53"/>
      <c r="L50" s="55"/>
      <c r="M50" s="4"/>
      <c r="N50" s="4"/>
      <c r="O50" s="4"/>
      <c r="P50" s="4"/>
      <c r="Q50" s="4"/>
      <c r="R50" s="4"/>
      <c r="S50" s="4"/>
      <c r="T50" s="4"/>
      <c r="U50" s="4"/>
      <c r="V50" s="4"/>
      <c r="W50" s="4"/>
      <c r="X50" s="4"/>
      <c r="Y50" s="4"/>
      <c r="Z50" s="4"/>
    </row>
    <row r="51" ht="15.75" customHeight="1">
      <c r="A51" s="56"/>
      <c r="B51" s="53"/>
      <c r="C51" s="53"/>
      <c r="D51" s="190"/>
      <c r="E51" s="190"/>
      <c r="F51" s="190"/>
      <c r="G51" s="190"/>
      <c r="H51" s="190"/>
      <c r="I51" s="190"/>
      <c r="J51" s="190"/>
      <c r="K51" s="53"/>
      <c r="L51" s="55"/>
      <c r="M51" s="4"/>
      <c r="N51" s="4"/>
      <c r="O51" s="4"/>
      <c r="P51" s="4"/>
      <c r="Q51" s="4"/>
      <c r="R51" s="4"/>
      <c r="S51" s="4"/>
      <c r="T51" s="4"/>
      <c r="U51" s="4"/>
      <c r="V51" s="4"/>
      <c r="W51" s="4"/>
      <c r="X51" s="4"/>
      <c r="Y51" s="4"/>
      <c r="Z51" s="4"/>
    </row>
    <row r="52" ht="15.75" customHeight="1">
      <c r="A52" s="56"/>
      <c r="B52" s="53"/>
      <c r="C52" s="53"/>
      <c r="D52" s="190"/>
      <c r="E52" s="190"/>
      <c r="F52" s="190"/>
      <c r="G52" s="190"/>
      <c r="H52" s="190"/>
      <c r="I52" s="190"/>
      <c r="J52" s="190"/>
      <c r="K52" s="53"/>
      <c r="L52" s="55"/>
      <c r="M52" s="4"/>
      <c r="N52" s="4"/>
      <c r="O52" s="4"/>
      <c r="P52" s="4"/>
      <c r="Q52" s="4"/>
      <c r="R52" s="4"/>
      <c r="S52" s="4"/>
      <c r="T52" s="4"/>
      <c r="U52" s="4"/>
      <c r="V52" s="4"/>
      <c r="W52" s="4"/>
      <c r="X52" s="4"/>
      <c r="Y52" s="4"/>
      <c r="Z52" s="4"/>
    </row>
    <row r="53" ht="15.75" customHeight="1">
      <c r="A53" s="56"/>
      <c r="B53" s="53"/>
      <c r="C53" s="53"/>
      <c r="D53" s="190"/>
      <c r="E53" s="191"/>
      <c r="F53" s="191"/>
      <c r="G53" s="191"/>
      <c r="H53" s="191"/>
      <c r="I53" s="191"/>
      <c r="J53" s="191"/>
      <c r="K53" s="53"/>
      <c r="L53" s="55"/>
      <c r="M53" s="4"/>
      <c r="N53" s="4"/>
      <c r="O53" s="4"/>
      <c r="P53" s="4"/>
      <c r="Q53" s="4"/>
      <c r="R53" s="4"/>
      <c r="S53" s="4"/>
      <c r="T53" s="4"/>
      <c r="U53" s="4"/>
      <c r="V53" s="4"/>
      <c r="W53" s="4"/>
      <c r="X53" s="4"/>
      <c r="Y53" s="4"/>
      <c r="Z53" s="4"/>
    </row>
    <row r="54" ht="15.75" customHeight="1">
      <c r="A54" s="56"/>
      <c r="B54" s="53"/>
      <c r="C54" s="53"/>
      <c r="D54" s="190"/>
      <c r="E54" s="191"/>
      <c r="F54" s="191"/>
      <c r="G54" s="191"/>
      <c r="H54" s="191"/>
      <c r="I54" s="191"/>
      <c r="J54" s="191"/>
      <c r="K54" s="53"/>
      <c r="L54" s="55"/>
      <c r="M54" s="4"/>
      <c r="N54" s="4"/>
      <c r="O54" s="4"/>
      <c r="P54" s="4"/>
      <c r="Q54" s="4"/>
      <c r="R54" s="4"/>
      <c r="S54" s="4"/>
      <c r="T54" s="4"/>
      <c r="U54" s="4"/>
      <c r="V54" s="4"/>
      <c r="W54" s="4"/>
      <c r="X54" s="4"/>
      <c r="Y54" s="4"/>
      <c r="Z54" s="4"/>
    </row>
    <row r="55" ht="15.75" customHeight="1">
      <c r="A55" s="56"/>
      <c r="B55" s="53"/>
      <c r="C55" s="53"/>
      <c r="D55" s="190"/>
      <c r="E55" s="191"/>
      <c r="F55" s="191"/>
      <c r="G55" s="191"/>
      <c r="H55" s="191"/>
      <c r="I55" s="191"/>
      <c r="J55" s="191"/>
      <c r="K55" s="53"/>
      <c r="L55" s="55"/>
      <c r="M55" s="4"/>
      <c r="N55" s="4"/>
      <c r="O55" s="4"/>
      <c r="P55" s="4"/>
      <c r="Q55" s="4"/>
      <c r="R55" s="4"/>
      <c r="S55" s="4"/>
      <c r="T55" s="4"/>
      <c r="U55" s="4"/>
      <c r="V55" s="4"/>
      <c r="W55" s="4"/>
      <c r="X55" s="4"/>
      <c r="Y55" s="4"/>
      <c r="Z55" s="4"/>
    </row>
    <row r="56" ht="15.75" customHeight="1">
      <c r="A56" s="56"/>
      <c r="B56" s="53"/>
      <c r="C56" s="53"/>
      <c r="D56" s="190"/>
      <c r="E56" s="191"/>
      <c r="F56" s="191"/>
      <c r="G56" s="191"/>
      <c r="H56" s="191"/>
      <c r="I56" s="191"/>
      <c r="J56" s="191"/>
      <c r="K56" s="53"/>
      <c r="L56" s="55"/>
      <c r="M56" s="4"/>
      <c r="N56" s="4"/>
      <c r="O56" s="4"/>
      <c r="P56" s="4"/>
      <c r="Q56" s="4"/>
      <c r="R56" s="4"/>
      <c r="S56" s="4"/>
      <c r="T56" s="4"/>
      <c r="U56" s="4"/>
      <c r="V56" s="4"/>
      <c r="W56" s="4"/>
      <c r="X56" s="4"/>
      <c r="Y56" s="4"/>
      <c r="Z56" s="4"/>
    </row>
    <row r="57" ht="15.75" customHeight="1">
      <c r="A57" s="56"/>
      <c r="B57" s="53"/>
      <c r="C57" s="53"/>
      <c r="D57" s="53"/>
      <c r="E57" s="53"/>
      <c r="F57" s="53"/>
      <c r="G57" s="53"/>
      <c r="H57" s="53"/>
      <c r="I57" s="53"/>
      <c r="J57" s="53"/>
      <c r="K57" s="53"/>
      <c r="L57" s="55"/>
      <c r="M57" s="4"/>
      <c r="N57" s="4"/>
      <c r="O57" s="4"/>
      <c r="P57" s="4"/>
      <c r="Q57" s="4"/>
      <c r="R57" s="4"/>
      <c r="S57" s="4"/>
      <c r="T57" s="4"/>
      <c r="U57" s="4"/>
      <c r="V57" s="4"/>
      <c r="W57" s="4"/>
      <c r="X57" s="4"/>
      <c r="Y57" s="4"/>
      <c r="Z57" s="4"/>
    </row>
    <row r="58" ht="15.75" customHeight="1">
      <c r="A58" s="192"/>
      <c r="B58" s="193"/>
      <c r="C58" s="193"/>
      <c r="D58" s="193"/>
      <c r="E58" s="194"/>
      <c r="F58" s="194"/>
      <c r="G58" s="194"/>
      <c r="H58" s="194"/>
      <c r="I58" s="194"/>
      <c r="J58" s="194"/>
      <c r="K58" s="193"/>
      <c r="L58" s="195"/>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22">
    <mergeCell ref="A1:D1"/>
    <mergeCell ref="E4:G4"/>
    <mergeCell ref="H4:J4"/>
    <mergeCell ref="D12:D13"/>
    <mergeCell ref="H12:J12"/>
    <mergeCell ref="K12:K13"/>
    <mergeCell ref="L12:L13"/>
    <mergeCell ref="E30:G30"/>
    <mergeCell ref="H30:J30"/>
    <mergeCell ref="D36:D37"/>
    <mergeCell ref="E36:G36"/>
    <mergeCell ref="H36:J36"/>
    <mergeCell ref="D42:D43"/>
    <mergeCell ref="E42:G42"/>
    <mergeCell ref="H42:J42"/>
    <mergeCell ref="E12:G12"/>
    <mergeCell ref="E15:G15"/>
    <mergeCell ref="D18:D19"/>
    <mergeCell ref="D24:D25"/>
    <mergeCell ref="E24:G24"/>
    <mergeCell ref="H24:J24"/>
    <mergeCell ref="D30:D31"/>
  </mergeCells>
  <conditionalFormatting sqref="E8 E53:J56 E58:J58 F45:F46 G8 G14:K14 I8">
    <cfRule type="cellIs" dxfId="0" priority="1" stopIfTrue="1" operator="lessThan">
      <formula>0</formula>
    </cfRule>
  </conditionalFormatting>
  <conditionalFormatting sqref="E14:F14 E44:J44 F8 L14">
    <cfRule type="cellIs" dxfId="0" priority="2" stopIfTrue="1" operator="lessThan">
      <formula>0</formula>
    </cfRule>
  </conditionalFormatting>
  <printOptions/>
  <pageMargins bottom="0.75" footer="0.0" header="0.0" left="0.7" right="0.7" top="0.75"/>
  <pageSetup orientation="portrait"/>
  <headerFooter>
    <oddHeader>&amp;R000000240906 Public Advocates Office Cost Shift Calculations (1).xlsx</oddHeader>
    <oddFooter>&amp;C000000&amp;P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0"/>
    <col customWidth="1" min="2" max="2" width="14.43"/>
    <col customWidth="1" min="3" max="3" width="4.43"/>
    <col customWidth="1" min="4" max="4" width="29.43"/>
    <col customWidth="1" min="5" max="10" width="18.14"/>
    <col customWidth="1" min="11" max="12" width="14.43"/>
    <col customWidth="1" min="13" max="13" width="8.86"/>
    <col customWidth="1" min="14" max="14" width="17.43"/>
    <col customWidth="1" min="15" max="15" width="16.86"/>
    <col customWidth="1" min="16" max="16" width="21.0"/>
    <col customWidth="1" min="17" max="17" width="22.86"/>
    <col customWidth="1" min="18" max="19" width="23.14"/>
    <col customWidth="1" min="20" max="26" width="8.86"/>
  </cols>
  <sheetData>
    <row r="1" ht="21.0" customHeight="1">
      <c r="A1" s="205" t="s">
        <v>71</v>
      </c>
      <c r="B1" s="39"/>
      <c r="C1" s="39"/>
      <c r="D1" s="41"/>
      <c r="E1" s="42"/>
      <c r="F1" s="42"/>
      <c r="G1" s="42"/>
      <c r="H1" s="42"/>
      <c r="I1" s="42"/>
      <c r="J1" s="42"/>
      <c r="K1" s="42"/>
      <c r="L1" s="42"/>
      <c r="M1" s="42"/>
      <c r="N1" s="42"/>
      <c r="O1" s="42"/>
      <c r="P1" s="42"/>
      <c r="Q1" s="42"/>
      <c r="R1" s="42"/>
      <c r="S1" s="45"/>
      <c r="T1" s="4"/>
      <c r="U1" s="4"/>
      <c r="V1" s="4"/>
      <c r="W1" s="4"/>
      <c r="X1" s="4"/>
      <c r="Y1" s="4"/>
      <c r="Z1" s="4"/>
    </row>
    <row r="2" ht="10.5" customHeight="1">
      <c r="A2" s="206"/>
      <c r="B2" s="207"/>
      <c r="C2" s="207"/>
      <c r="D2" s="207"/>
      <c r="E2" s="53"/>
      <c r="F2" s="53"/>
      <c r="G2" s="53"/>
      <c r="H2" s="53"/>
      <c r="I2" s="53"/>
      <c r="J2" s="53"/>
      <c r="K2" s="53"/>
      <c r="L2" s="53"/>
      <c r="M2" s="53"/>
      <c r="N2" s="53"/>
      <c r="O2" s="53"/>
      <c r="P2" s="53"/>
      <c r="Q2" s="53"/>
      <c r="R2" s="53"/>
      <c r="S2" s="55"/>
      <c r="T2" s="4"/>
      <c r="U2" s="4"/>
      <c r="V2" s="4"/>
      <c r="W2" s="4"/>
      <c r="X2" s="4"/>
      <c r="Y2" s="4"/>
      <c r="Z2" s="4"/>
    </row>
    <row r="3" ht="15.75" customHeight="1">
      <c r="A3" s="56"/>
      <c r="B3" s="53"/>
      <c r="C3" s="53"/>
      <c r="D3" s="57" t="s">
        <v>16</v>
      </c>
      <c r="E3" s="58"/>
      <c r="F3" s="58"/>
      <c r="G3" s="58"/>
      <c r="H3" s="58"/>
      <c r="I3" s="58"/>
      <c r="J3" s="58"/>
      <c r="K3" s="53"/>
      <c r="L3" s="53"/>
      <c r="M3" s="53"/>
      <c r="N3" s="53"/>
      <c r="O3" s="53"/>
      <c r="P3" s="53"/>
      <c r="Q3" s="53"/>
      <c r="R3" s="53"/>
      <c r="S3" s="55"/>
      <c r="T3" s="4"/>
      <c r="U3" s="4"/>
      <c r="V3" s="4"/>
      <c r="W3" s="4"/>
      <c r="X3" s="4"/>
      <c r="Y3" s="4"/>
      <c r="Z3" s="4"/>
    </row>
    <row r="4" ht="15.75" customHeight="1">
      <c r="A4" s="56"/>
      <c r="B4" s="53"/>
      <c r="C4" s="53"/>
      <c r="D4" s="64"/>
      <c r="E4" s="68" t="s">
        <v>18</v>
      </c>
      <c r="F4" s="63"/>
      <c r="G4" s="65"/>
      <c r="H4" s="68" t="s">
        <v>20</v>
      </c>
      <c r="I4" s="63"/>
      <c r="J4" s="65"/>
      <c r="K4" s="69"/>
      <c r="L4" s="53"/>
      <c r="M4" s="53"/>
      <c r="N4" s="53"/>
      <c r="O4" s="53"/>
      <c r="P4" s="53"/>
      <c r="Q4" s="53"/>
      <c r="R4" s="53"/>
      <c r="S4" s="55"/>
      <c r="T4" s="4"/>
      <c r="U4" s="4"/>
      <c r="V4" s="4"/>
      <c r="W4" s="4"/>
      <c r="X4" s="4"/>
      <c r="Y4" s="4"/>
      <c r="Z4" s="4"/>
    </row>
    <row r="5" ht="15.75" customHeight="1">
      <c r="A5" s="56"/>
      <c r="B5" s="75" t="s">
        <v>23</v>
      </c>
      <c r="C5" s="53"/>
      <c r="D5" s="77"/>
      <c r="E5" s="79" t="s">
        <v>24</v>
      </c>
      <c r="F5" s="79" t="s">
        <v>25</v>
      </c>
      <c r="G5" s="79" t="s">
        <v>26</v>
      </c>
      <c r="H5" s="79" t="s">
        <v>24</v>
      </c>
      <c r="I5" s="79" t="s">
        <v>25</v>
      </c>
      <c r="J5" s="79" t="s">
        <v>26</v>
      </c>
      <c r="K5" s="69"/>
      <c r="L5" s="53"/>
      <c r="M5" s="53"/>
      <c r="N5" s="208"/>
      <c r="O5" s="9"/>
      <c r="P5" s="53"/>
      <c r="Q5" s="53"/>
      <c r="R5" s="53"/>
      <c r="S5" s="55"/>
      <c r="T5" s="4"/>
      <c r="U5" s="4"/>
      <c r="V5" s="4"/>
      <c r="W5" s="4"/>
      <c r="X5" s="4"/>
      <c r="Y5" s="4"/>
      <c r="Z5" s="4"/>
    </row>
    <row r="6" ht="15.75" customHeight="1">
      <c r="A6" s="157"/>
      <c r="B6" s="158" t="s">
        <v>51</v>
      </c>
      <c r="C6" s="159"/>
      <c r="D6" s="160" t="s">
        <v>52</v>
      </c>
      <c r="E6" s="161">
        <v>0.172</v>
      </c>
      <c r="F6" s="161">
        <v>0.172</v>
      </c>
      <c r="G6" s="161">
        <v>0.172</v>
      </c>
      <c r="H6" s="161">
        <v>0.172</v>
      </c>
      <c r="I6" s="161">
        <v>0.172</v>
      </c>
      <c r="J6" s="161">
        <v>0.172</v>
      </c>
      <c r="K6" s="69"/>
      <c r="L6" s="53"/>
      <c r="M6" s="53"/>
      <c r="N6" s="209"/>
      <c r="O6" s="210"/>
      <c r="P6" s="53"/>
      <c r="Q6" s="53"/>
      <c r="R6" s="53"/>
      <c r="S6" s="55"/>
      <c r="T6" s="4"/>
      <c r="U6" s="4"/>
      <c r="V6" s="4"/>
      <c r="W6" s="4"/>
      <c r="X6" s="4"/>
      <c r="Y6" s="4"/>
      <c r="Z6" s="4"/>
    </row>
    <row r="7" ht="15.75" customHeight="1">
      <c r="A7" s="157"/>
      <c r="B7" s="160" t="s">
        <v>55</v>
      </c>
      <c r="C7" s="159"/>
      <c r="D7" s="160" t="s">
        <v>56</v>
      </c>
      <c r="E7" s="161">
        <v>0.5</v>
      </c>
      <c r="F7" s="161">
        <v>0.5</v>
      </c>
      <c r="G7" s="161">
        <v>0.5</v>
      </c>
      <c r="H7" s="161">
        <v>0.2</v>
      </c>
      <c r="I7" s="161">
        <v>0.2</v>
      </c>
      <c r="J7" s="161">
        <v>0.2</v>
      </c>
      <c r="K7" s="69"/>
      <c r="L7" s="53"/>
      <c r="M7" s="53"/>
      <c r="N7" s="209"/>
      <c r="O7" s="210"/>
      <c r="P7" s="53"/>
      <c r="Q7" s="53"/>
      <c r="R7" s="53"/>
      <c r="S7" s="55"/>
      <c r="T7" s="4"/>
      <c r="U7" s="4"/>
      <c r="V7" s="4"/>
      <c r="W7" s="4"/>
      <c r="X7" s="4"/>
      <c r="Y7" s="4"/>
      <c r="Z7" s="4"/>
    </row>
    <row r="8" ht="15.75" customHeight="1">
      <c r="A8" s="157"/>
      <c r="B8" s="163" t="s">
        <v>57</v>
      </c>
      <c r="C8" s="159"/>
      <c r="D8" s="160" t="s">
        <v>58</v>
      </c>
      <c r="E8" s="79" t="s">
        <v>59</v>
      </c>
      <c r="F8" s="164">
        <f>0.025</f>
        <v>0.025</v>
      </c>
      <c r="G8" s="79" t="s">
        <v>59</v>
      </c>
      <c r="H8" s="79" t="s">
        <v>59</v>
      </c>
      <c r="I8" s="164">
        <v>0.0232627616666395</v>
      </c>
      <c r="J8" s="79" t="s">
        <v>59</v>
      </c>
      <c r="K8" s="69"/>
      <c r="L8" s="53"/>
      <c r="M8" s="53"/>
      <c r="N8" s="53"/>
      <c r="O8" s="53"/>
      <c r="P8" s="53"/>
      <c r="Q8" s="53"/>
      <c r="R8" s="53"/>
      <c r="S8" s="55"/>
      <c r="T8" s="4"/>
      <c r="U8" s="4"/>
      <c r="V8" s="4"/>
      <c r="W8" s="4"/>
      <c r="X8" s="4"/>
      <c r="Y8" s="4"/>
      <c r="Z8" s="4"/>
    </row>
    <row r="9" ht="15.75" customHeight="1">
      <c r="A9" s="56"/>
      <c r="B9" s="165"/>
      <c r="C9" s="53"/>
      <c r="D9" s="165"/>
      <c r="E9" s="165"/>
      <c r="F9" s="165"/>
      <c r="G9" s="165"/>
      <c r="H9" s="165"/>
      <c r="I9" s="165"/>
      <c r="J9" s="165"/>
      <c r="K9" s="53"/>
      <c r="L9" s="53"/>
      <c r="M9" s="53"/>
      <c r="N9" s="211"/>
      <c r="O9" s="212"/>
      <c r="P9" s="213"/>
      <c r="Q9" s="211"/>
      <c r="R9" s="211"/>
      <c r="S9" s="214"/>
      <c r="T9" s="4"/>
      <c r="U9" s="4"/>
      <c r="V9" s="4"/>
      <c r="W9" s="4"/>
      <c r="X9" s="4"/>
      <c r="Y9" s="4"/>
      <c r="Z9" s="4"/>
    </row>
    <row r="10" ht="15.75" customHeight="1">
      <c r="A10" s="56"/>
      <c r="B10" s="53"/>
      <c r="C10" s="53"/>
      <c r="D10" s="53"/>
      <c r="E10" s="53"/>
      <c r="F10" s="53"/>
      <c r="G10" s="53"/>
      <c r="H10" s="53"/>
      <c r="I10" s="53"/>
      <c r="J10" s="53"/>
      <c r="K10" s="53"/>
      <c r="L10" s="53"/>
      <c r="M10" s="53"/>
      <c r="N10" s="211"/>
      <c r="O10" s="211"/>
      <c r="P10" s="211"/>
      <c r="Q10" s="211"/>
      <c r="R10" s="211"/>
      <c r="S10" s="214"/>
      <c r="T10" s="4"/>
      <c r="U10" s="4"/>
      <c r="V10" s="4"/>
      <c r="W10" s="4"/>
      <c r="X10" s="4"/>
      <c r="Y10" s="4"/>
      <c r="Z10" s="4"/>
    </row>
    <row r="11" ht="15.75" customHeight="1">
      <c r="A11" s="56"/>
      <c r="B11" s="53"/>
      <c r="C11" s="53"/>
      <c r="D11" s="75" t="s">
        <v>61</v>
      </c>
      <c r="E11" s="58"/>
      <c r="F11" s="58"/>
      <c r="G11" s="58"/>
      <c r="H11" s="58"/>
      <c r="I11" s="58"/>
      <c r="J11" s="58"/>
      <c r="K11" s="58"/>
      <c r="L11" s="58"/>
      <c r="M11" s="53"/>
      <c r="N11" s="53"/>
      <c r="O11" s="53"/>
      <c r="P11" s="53"/>
      <c r="Q11" s="53"/>
      <c r="R11" s="53"/>
      <c r="S11" s="55"/>
      <c r="T11" s="4"/>
      <c r="U11" s="4"/>
      <c r="V11" s="4"/>
      <c r="W11" s="4"/>
      <c r="X11" s="4"/>
      <c r="Y11" s="4"/>
      <c r="Z11" s="4"/>
    </row>
    <row r="12" ht="15.75" customHeight="1">
      <c r="A12" s="56"/>
      <c r="B12" s="53"/>
      <c r="C12" s="64"/>
      <c r="D12" s="167" t="s">
        <v>27</v>
      </c>
      <c r="E12" s="68" t="s">
        <v>18</v>
      </c>
      <c r="F12" s="63"/>
      <c r="G12" s="65"/>
      <c r="H12" s="68" t="s">
        <v>20</v>
      </c>
      <c r="I12" s="63"/>
      <c r="J12" s="65"/>
      <c r="K12" s="168"/>
      <c r="L12" s="169" t="s">
        <v>69</v>
      </c>
      <c r="M12" s="69"/>
      <c r="N12" s="53"/>
      <c r="O12" s="215"/>
      <c r="P12" s="53"/>
      <c r="Q12" s="53"/>
      <c r="R12" s="53"/>
      <c r="S12" s="55"/>
      <c r="T12" s="4"/>
      <c r="U12" s="4"/>
      <c r="V12" s="4"/>
      <c r="W12" s="4"/>
      <c r="X12" s="4"/>
      <c r="Y12" s="4"/>
      <c r="Z12" s="4"/>
    </row>
    <row r="13" ht="15.75" customHeight="1">
      <c r="A13" s="56"/>
      <c r="B13" s="53"/>
      <c r="C13" s="64"/>
      <c r="D13" s="115"/>
      <c r="E13" s="79" t="s">
        <v>24</v>
      </c>
      <c r="F13" s="79" t="s">
        <v>25</v>
      </c>
      <c r="G13" s="79" t="s">
        <v>26</v>
      </c>
      <c r="H13" s="79" t="s">
        <v>24</v>
      </c>
      <c r="I13" s="79" t="s">
        <v>25</v>
      </c>
      <c r="J13" s="79" t="s">
        <v>26</v>
      </c>
      <c r="K13" s="115"/>
      <c r="L13" s="115"/>
      <c r="M13" s="69"/>
      <c r="N13" s="53"/>
      <c r="O13" s="215"/>
      <c r="P13" s="53"/>
      <c r="Q13" s="53"/>
      <c r="R13" s="53"/>
      <c r="S13" s="55"/>
      <c r="T13" s="4"/>
      <c r="U13" s="4"/>
      <c r="V13" s="4"/>
      <c r="W13" s="4"/>
      <c r="X13" s="4"/>
      <c r="Y13" s="4"/>
      <c r="Z13" s="4"/>
    </row>
    <row r="14" ht="15.75" customHeight="1">
      <c r="A14" s="56"/>
      <c r="B14" s="53"/>
      <c r="C14" s="64"/>
      <c r="D14" s="70">
        <v>2024.0</v>
      </c>
      <c r="E14" s="171">
        <v>0.36187</v>
      </c>
      <c r="F14" s="171">
        <v>0.36187</v>
      </c>
      <c r="G14" s="173">
        <v>0.35657</v>
      </c>
      <c r="H14" s="171">
        <v>0.234582437485698</v>
      </c>
      <c r="I14" s="171">
        <v>0.233698818093172</v>
      </c>
      <c r="J14" s="173">
        <v>0.217608629311118</v>
      </c>
      <c r="K14" s="216"/>
      <c r="L14" s="173">
        <v>0.085</v>
      </c>
      <c r="M14" s="69"/>
      <c r="N14" s="53"/>
      <c r="O14" s="215"/>
      <c r="P14" s="53"/>
      <c r="Q14" s="53"/>
      <c r="R14" s="53"/>
      <c r="S14" s="55"/>
      <c r="T14" s="4"/>
      <c r="U14" s="4"/>
      <c r="V14" s="4"/>
      <c r="W14" s="4"/>
      <c r="X14" s="4"/>
      <c r="Y14" s="4"/>
      <c r="Z14" s="4"/>
    </row>
    <row r="15" ht="15.75" customHeight="1">
      <c r="A15" s="56"/>
      <c r="B15" s="53"/>
      <c r="C15" s="53"/>
      <c r="D15" s="165"/>
      <c r="E15" s="217"/>
      <c r="F15" s="165"/>
      <c r="G15" s="165"/>
      <c r="H15" s="165"/>
      <c r="I15" s="165"/>
      <c r="J15" s="165"/>
      <c r="K15" s="165"/>
      <c r="L15" s="165"/>
      <c r="M15" s="53"/>
      <c r="N15" s="53"/>
      <c r="O15" s="53"/>
      <c r="P15" s="53"/>
      <c r="Q15" s="53"/>
      <c r="R15" s="53"/>
      <c r="S15" s="55"/>
      <c r="T15" s="4"/>
      <c r="U15" s="4"/>
      <c r="V15" s="4"/>
      <c r="W15" s="4"/>
      <c r="X15" s="4"/>
      <c r="Y15" s="4"/>
      <c r="Z15" s="4"/>
    </row>
    <row r="16" ht="15.75" customHeight="1">
      <c r="A16" s="56"/>
      <c r="B16" s="53"/>
      <c r="C16" s="53"/>
      <c r="D16" s="53"/>
      <c r="E16" s="218"/>
      <c r="F16" s="53"/>
      <c r="G16" s="53"/>
      <c r="H16" s="53"/>
      <c r="I16" s="53"/>
      <c r="J16" s="53"/>
      <c r="K16" s="53"/>
      <c r="L16" s="53"/>
      <c r="M16" s="53"/>
      <c r="N16" s="53"/>
      <c r="O16" s="53"/>
      <c r="P16" s="53"/>
      <c r="Q16" s="53"/>
      <c r="R16" s="53"/>
      <c r="S16" s="55"/>
      <c r="T16" s="4"/>
      <c r="U16" s="4"/>
      <c r="V16" s="4"/>
      <c r="W16" s="4"/>
      <c r="X16" s="4"/>
      <c r="Y16" s="4"/>
      <c r="Z16" s="4"/>
    </row>
    <row r="17" ht="15.75" customHeight="1">
      <c r="A17" s="56"/>
      <c r="B17" s="53"/>
      <c r="C17" s="53"/>
      <c r="D17" s="75" t="s">
        <v>70</v>
      </c>
      <c r="E17" s="58"/>
      <c r="F17" s="58"/>
      <c r="G17" s="58"/>
      <c r="H17" s="58"/>
      <c r="I17" s="58"/>
      <c r="J17" s="58"/>
      <c r="K17" s="53"/>
      <c r="L17" s="53"/>
      <c r="M17" s="53"/>
      <c r="N17" s="53"/>
      <c r="O17" s="53"/>
      <c r="P17" s="53"/>
      <c r="Q17" s="53"/>
      <c r="R17" s="53"/>
      <c r="S17" s="55"/>
      <c r="T17" s="4"/>
      <c r="U17" s="4"/>
      <c r="V17" s="4"/>
      <c r="W17" s="4"/>
      <c r="X17" s="4"/>
      <c r="Y17" s="4"/>
      <c r="Z17" s="4"/>
    </row>
    <row r="18" ht="15.75" customHeight="1">
      <c r="A18" s="56"/>
      <c r="B18" s="53"/>
      <c r="C18" s="64"/>
      <c r="D18" s="167" t="s">
        <v>27</v>
      </c>
      <c r="E18" s="79" t="s">
        <v>18</v>
      </c>
      <c r="F18" s="70"/>
      <c r="G18" s="70"/>
      <c r="H18" s="79" t="s">
        <v>20</v>
      </c>
      <c r="I18" s="70"/>
      <c r="J18" s="70"/>
      <c r="K18" s="69"/>
      <c r="L18" s="53"/>
      <c r="M18" s="53"/>
      <c r="N18" s="53"/>
      <c r="O18" s="53"/>
      <c r="P18" s="53"/>
      <c r="Q18" s="53"/>
      <c r="R18" s="53"/>
      <c r="S18" s="55"/>
      <c r="T18" s="4"/>
      <c r="U18" s="4"/>
      <c r="V18" s="4"/>
      <c r="W18" s="4"/>
      <c r="X18" s="4"/>
      <c r="Y18" s="4"/>
      <c r="Z18" s="4"/>
    </row>
    <row r="19" ht="15.75" customHeight="1">
      <c r="A19" s="56"/>
      <c r="B19" s="53"/>
      <c r="C19" s="64"/>
      <c r="D19" s="115"/>
      <c r="E19" s="79" t="s">
        <v>24</v>
      </c>
      <c r="F19" s="79" t="s">
        <v>25</v>
      </c>
      <c r="G19" s="79" t="s">
        <v>26</v>
      </c>
      <c r="H19" s="79" t="s">
        <v>24</v>
      </c>
      <c r="I19" s="79" t="s">
        <v>25</v>
      </c>
      <c r="J19" s="79" t="s">
        <v>26</v>
      </c>
      <c r="K19" s="219"/>
      <c r="L19" s="53"/>
      <c r="M19" s="53"/>
      <c r="N19" s="53"/>
      <c r="O19" s="53"/>
      <c r="P19" s="53"/>
      <c r="Q19" s="53"/>
      <c r="R19" s="53"/>
      <c r="S19" s="55"/>
      <c r="T19" s="4"/>
      <c r="U19" s="4"/>
      <c r="V19" s="4"/>
      <c r="W19" s="4"/>
      <c r="X19" s="4"/>
      <c r="Y19" s="4"/>
      <c r="Z19" s="4"/>
    </row>
    <row r="20" ht="15.75" customHeight="1">
      <c r="A20" s="56"/>
      <c r="B20" s="53"/>
      <c r="C20" s="64"/>
      <c r="D20" s="70">
        <v>2024.0</v>
      </c>
      <c r="E20" s="181">
        <v>469235.0</v>
      </c>
      <c r="F20" s="181">
        <v>1241963.1</v>
      </c>
      <c r="G20" s="181">
        <v>35209.6</v>
      </c>
      <c r="H20" s="181">
        <v>138054.0</v>
      </c>
      <c r="I20" s="181">
        <v>291595.47</v>
      </c>
      <c r="J20" s="181">
        <v>110751.65213</v>
      </c>
      <c r="K20" s="69"/>
      <c r="L20" s="53"/>
      <c r="M20" s="53"/>
      <c r="N20" s="53"/>
      <c r="O20" s="53"/>
      <c r="P20" s="53"/>
      <c r="Q20" s="53"/>
      <c r="R20" s="53"/>
      <c r="S20" s="55"/>
      <c r="T20" s="4"/>
      <c r="U20" s="4"/>
      <c r="V20" s="4"/>
      <c r="W20" s="4"/>
      <c r="X20" s="4"/>
      <c r="Y20" s="4"/>
      <c r="Z20" s="4"/>
    </row>
    <row r="21" ht="15.75" customHeight="1">
      <c r="A21" s="56"/>
      <c r="B21" s="53"/>
      <c r="C21" s="53"/>
      <c r="D21" s="175"/>
      <c r="E21" s="182"/>
      <c r="F21" s="182"/>
      <c r="G21" s="182"/>
      <c r="H21" s="182"/>
      <c r="I21" s="182"/>
      <c r="J21" s="182"/>
      <c r="K21" s="53"/>
      <c r="L21" s="53"/>
      <c r="M21" s="53"/>
      <c r="N21" s="53"/>
      <c r="O21" s="53"/>
      <c r="P21" s="53"/>
      <c r="Q21" s="53"/>
      <c r="R21" s="53"/>
      <c r="S21" s="55"/>
      <c r="T21" s="4"/>
      <c r="U21" s="4"/>
      <c r="V21" s="4"/>
      <c r="W21" s="4"/>
      <c r="X21" s="4"/>
      <c r="Y21" s="4"/>
      <c r="Z21" s="4"/>
    </row>
    <row r="22" ht="15.75" customHeight="1">
      <c r="A22" s="56"/>
      <c r="B22" s="53"/>
      <c r="C22" s="53"/>
      <c r="D22" s="185"/>
      <c r="E22" s="53"/>
      <c r="F22" s="53"/>
      <c r="G22" s="53"/>
      <c r="H22" s="53"/>
      <c r="I22" s="53"/>
      <c r="J22" s="53"/>
      <c r="K22" s="53"/>
      <c r="L22" s="53"/>
      <c r="M22" s="53"/>
      <c r="N22" s="53"/>
      <c r="O22" s="53"/>
      <c r="P22" s="53"/>
      <c r="Q22" s="53"/>
      <c r="R22" s="53"/>
      <c r="S22" s="55"/>
      <c r="T22" s="4"/>
      <c r="U22" s="4"/>
      <c r="V22" s="4"/>
      <c r="W22" s="4"/>
      <c r="X22" s="4"/>
      <c r="Y22" s="4"/>
      <c r="Z22" s="4"/>
    </row>
    <row r="23" ht="15.75" customHeight="1">
      <c r="A23" s="56"/>
      <c r="B23" s="53"/>
      <c r="C23" s="53"/>
      <c r="D23" s="75" t="s">
        <v>64</v>
      </c>
      <c r="E23" s="58"/>
      <c r="F23" s="58"/>
      <c r="G23" s="58"/>
      <c r="H23" s="58"/>
      <c r="I23" s="58"/>
      <c r="J23" s="58"/>
      <c r="K23" s="53"/>
      <c r="L23" s="53"/>
      <c r="M23" s="53"/>
      <c r="N23" s="53"/>
      <c r="O23" s="53"/>
      <c r="P23" s="53"/>
      <c r="Q23" s="53"/>
      <c r="R23" s="53"/>
      <c r="S23" s="55"/>
      <c r="T23" s="4"/>
      <c r="U23" s="4"/>
      <c r="V23" s="4"/>
      <c r="W23" s="4"/>
      <c r="X23" s="4"/>
      <c r="Y23" s="4"/>
      <c r="Z23" s="4"/>
    </row>
    <row r="24" ht="15.75" customHeight="1">
      <c r="A24" s="56"/>
      <c r="B24" s="53"/>
      <c r="C24" s="64"/>
      <c r="D24" s="167" t="s">
        <v>27</v>
      </c>
      <c r="E24" s="68" t="s">
        <v>18</v>
      </c>
      <c r="F24" s="63"/>
      <c r="G24" s="65"/>
      <c r="H24" s="68" t="s">
        <v>20</v>
      </c>
      <c r="I24" s="63"/>
      <c r="J24" s="65"/>
      <c r="K24" s="69"/>
      <c r="L24" s="53"/>
      <c r="M24" s="53"/>
      <c r="N24" s="53"/>
      <c r="O24" s="53"/>
      <c r="P24" s="53"/>
      <c r="Q24" s="53"/>
      <c r="R24" s="53"/>
      <c r="S24" s="55"/>
      <c r="T24" s="4"/>
      <c r="U24" s="4"/>
      <c r="V24" s="4"/>
      <c r="W24" s="4"/>
      <c r="X24" s="4"/>
      <c r="Y24" s="4"/>
      <c r="Z24" s="4"/>
    </row>
    <row r="25" ht="15.75" customHeight="1">
      <c r="A25" s="56"/>
      <c r="B25" s="53"/>
      <c r="C25" s="64"/>
      <c r="D25" s="115"/>
      <c r="E25" s="79" t="s">
        <v>24</v>
      </c>
      <c r="F25" s="79" t="s">
        <v>25</v>
      </c>
      <c r="G25" s="79" t="s">
        <v>26</v>
      </c>
      <c r="H25" s="79" t="s">
        <v>24</v>
      </c>
      <c r="I25" s="79" t="s">
        <v>25</v>
      </c>
      <c r="J25" s="79" t="s">
        <v>26</v>
      </c>
      <c r="K25" s="69"/>
      <c r="L25" s="53"/>
      <c r="M25" s="53"/>
      <c r="N25" s="53"/>
      <c r="O25" s="53"/>
      <c r="P25" s="53"/>
      <c r="Q25" s="53"/>
      <c r="R25" s="53"/>
      <c r="S25" s="55"/>
      <c r="T25" s="4"/>
      <c r="U25" s="4"/>
      <c r="V25" s="4"/>
      <c r="W25" s="4"/>
      <c r="X25" s="4"/>
      <c r="Y25" s="4"/>
      <c r="Z25" s="4"/>
    </row>
    <row r="26" ht="15.75" customHeight="1">
      <c r="A26" s="56"/>
      <c r="B26" s="53"/>
      <c r="C26" s="64"/>
      <c r="D26" s="70">
        <v>2024.0</v>
      </c>
      <c r="E26" s="181">
        <f t="shared" ref="E26:J26" si="1">E20*8760*E$6</f>
        <v>707005759.2</v>
      </c>
      <c r="F26" s="181">
        <f t="shared" si="1"/>
        <v>1871290642</v>
      </c>
      <c r="G26" s="181">
        <f t="shared" si="1"/>
        <v>53051008.51</v>
      </c>
      <c r="H26" s="181">
        <f t="shared" si="1"/>
        <v>208008722.9</v>
      </c>
      <c r="I26" s="181">
        <f t="shared" si="1"/>
        <v>439352726.6</v>
      </c>
      <c r="J26" s="181">
        <f t="shared" si="1"/>
        <v>166871729.3</v>
      </c>
      <c r="K26" s="69"/>
      <c r="L26" s="53"/>
      <c r="M26" s="53"/>
      <c r="N26" s="53"/>
      <c r="O26" s="53"/>
      <c r="P26" s="53"/>
      <c r="Q26" s="53"/>
      <c r="R26" s="53"/>
      <c r="S26" s="55"/>
      <c r="T26" s="4"/>
      <c r="U26" s="4"/>
      <c r="V26" s="4"/>
      <c r="W26" s="4"/>
      <c r="X26" s="4"/>
      <c r="Y26" s="4"/>
      <c r="Z26" s="4"/>
    </row>
    <row r="27" ht="15.75" customHeight="1">
      <c r="A27" s="56"/>
      <c r="B27" s="53"/>
      <c r="C27" s="53"/>
      <c r="D27" s="175"/>
      <c r="E27" s="182"/>
      <c r="F27" s="182"/>
      <c r="G27" s="182"/>
      <c r="H27" s="182"/>
      <c r="I27" s="182"/>
      <c r="J27" s="182"/>
      <c r="K27" s="53"/>
      <c r="L27" s="53"/>
      <c r="M27" s="53"/>
      <c r="N27" s="53"/>
      <c r="O27" s="53"/>
      <c r="P27" s="53"/>
      <c r="Q27" s="53"/>
      <c r="R27" s="53"/>
      <c r="S27" s="55"/>
      <c r="T27" s="4"/>
      <c r="U27" s="4"/>
      <c r="V27" s="4"/>
      <c r="W27" s="4"/>
      <c r="X27" s="4"/>
      <c r="Y27" s="4"/>
      <c r="Z27" s="4"/>
    </row>
    <row r="28" ht="15.75" customHeight="1">
      <c r="A28" s="56"/>
      <c r="B28" s="53"/>
      <c r="C28" s="53"/>
      <c r="D28" s="178"/>
      <c r="E28" s="183"/>
      <c r="F28" s="183"/>
      <c r="G28" s="183"/>
      <c r="H28" s="183"/>
      <c r="I28" s="183"/>
      <c r="J28" s="183"/>
      <c r="K28" s="53"/>
      <c r="L28" s="53"/>
      <c r="M28" s="53"/>
      <c r="N28" s="53"/>
      <c r="O28" s="53"/>
      <c r="P28" s="53"/>
      <c r="Q28" s="53"/>
      <c r="R28" s="53"/>
      <c r="S28" s="55"/>
      <c r="T28" s="4"/>
      <c r="U28" s="4"/>
      <c r="V28" s="4"/>
      <c r="W28" s="4"/>
      <c r="X28" s="4"/>
      <c r="Y28" s="4"/>
      <c r="Z28" s="4"/>
    </row>
    <row r="29" ht="15.75" customHeight="1">
      <c r="A29" s="56"/>
      <c r="B29" s="53"/>
      <c r="C29" s="53"/>
      <c r="D29" s="75" t="s">
        <v>65</v>
      </c>
      <c r="E29" s="184"/>
      <c r="F29" s="184"/>
      <c r="G29" s="184"/>
      <c r="H29" s="184"/>
      <c r="I29" s="184"/>
      <c r="J29" s="184"/>
      <c r="K29" s="53"/>
      <c r="L29" s="53"/>
      <c r="M29" s="53"/>
      <c r="N29" s="53"/>
      <c r="O29" s="53"/>
      <c r="P29" s="53"/>
      <c r="Q29" s="53"/>
      <c r="R29" s="53"/>
      <c r="S29" s="55"/>
      <c r="T29" s="4"/>
      <c r="U29" s="4"/>
      <c r="V29" s="4"/>
      <c r="W29" s="4"/>
      <c r="X29" s="4"/>
      <c r="Y29" s="4"/>
      <c r="Z29" s="4"/>
    </row>
    <row r="30" ht="15.75" customHeight="1">
      <c r="A30" s="56"/>
      <c r="B30" s="53"/>
      <c r="C30" s="64"/>
      <c r="D30" s="167" t="s">
        <v>27</v>
      </c>
      <c r="E30" s="68" t="s">
        <v>18</v>
      </c>
      <c r="F30" s="63"/>
      <c r="G30" s="65"/>
      <c r="H30" s="68" t="s">
        <v>20</v>
      </c>
      <c r="I30" s="63"/>
      <c r="J30" s="65"/>
      <c r="K30" s="69"/>
      <c r="L30" s="53"/>
      <c r="M30" s="53"/>
      <c r="N30" s="53"/>
      <c r="O30" s="53"/>
      <c r="P30" s="53"/>
      <c r="Q30" s="53"/>
      <c r="R30" s="53"/>
      <c r="S30" s="55"/>
      <c r="T30" s="4"/>
      <c r="U30" s="4"/>
      <c r="V30" s="4"/>
      <c r="W30" s="4"/>
      <c r="X30" s="4"/>
      <c r="Y30" s="4"/>
      <c r="Z30" s="4"/>
    </row>
    <row r="31" ht="15.75" customHeight="1">
      <c r="A31" s="56"/>
      <c r="B31" s="53"/>
      <c r="C31" s="64"/>
      <c r="D31" s="115"/>
      <c r="E31" s="79" t="s">
        <v>24</v>
      </c>
      <c r="F31" s="79" t="s">
        <v>25</v>
      </c>
      <c r="G31" s="79" t="s">
        <v>26</v>
      </c>
      <c r="H31" s="79" t="s">
        <v>24</v>
      </c>
      <c r="I31" s="79" t="s">
        <v>25</v>
      </c>
      <c r="J31" s="79" t="s">
        <v>26</v>
      </c>
      <c r="K31" s="69"/>
      <c r="L31" s="53"/>
      <c r="M31" s="53"/>
      <c r="N31" s="53"/>
      <c r="O31" s="53"/>
      <c r="P31" s="53"/>
      <c r="Q31" s="53"/>
      <c r="R31" s="53"/>
      <c r="S31" s="55"/>
      <c r="T31" s="4"/>
      <c r="U31" s="4"/>
      <c r="V31" s="4"/>
      <c r="W31" s="4"/>
      <c r="X31" s="4"/>
      <c r="Y31" s="4"/>
      <c r="Z31" s="4"/>
    </row>
    <row r="32" ht="15.75" customHeight="1">
      <c r="A32" s="56"/>
      <c r="B32" s="53"/>
      <c r="C32" s="64"/>
      <c r="D32" s="70">
        <v>2024.0</v>
      </c>
      <c r="E32" s="181">
        <f t="shared" ref="E32:J32" si="2">E26*(1-E$7)</f>
        <v>353502879.6</v>
      </c>
      <c r="F32" s="181">
        <f t="shared" si="2"/>
        <v>935645321</v>
      </c>
      <c r="G32" s="181">
        <f t="shared" si="2"/>
        <v>26525504.26</v>
      </c>
      <c r="H32" s="181">
        <f t="shared" si="2"/>
        <v>166406978.3</v>
      </c>
      <c r="I32" s="181">
        <f t="shared" si="2"/>
        <v>351482181.2</v>
      </c>
      <c r="J32" s="181">
        <f t="shared" si="2"/>
        <v>133497383.4</v>
      </c>
      <c r="K32" s="69"/>
      <c r="L32" s="53"/>
      <c r="M32" s="53"/>
      <c r="N32" s="53"/>
      <c r="O32" s="53"/>
      <c r="P32" s="53"/>
      <c r="Q32" s="53"/>
      <c r="R32" s="53"/>
      <c r="S32" s="55"/>
      <c r="T32" s="4"/>
      <c r="U32" s="4"/>
      <c r="V32" s="4"/>
      <c r="W32" s="4"/>
      <c r="X32" s="4"/>
      <c r="Y32" s="4"/>
      <c r="Z32" s="4"/>
    </row>
    <row r="33" ht="15.75" customHeight="1">
      <c r="A33" s="56"/>
      <c r="B33" s="53"/>
      <c r="C33" s="53"/>
      <c r="D33" s="175"/>
      <c r="E33" s="182"/>
      <c r="F33" s="182"/>
      <c r="G33" s="182"/>
      <c r="H33" s="182"/>
      <c r="I33" s="182"/>
      <c r="J33" s="182"/>
      <c r="K33" s="53"/>
      <c r="L33" s="53"/>
      <c r="M33" s="53"/>
      <c r="N33" s="53"/>
      <c r="O33" s="53"/>
      <c r="P33" s="53"/>
      <c r="Q33" s="53"/>
      <c r="R33" s="53"/>
      <c r="S33" s="55"/>
      <c r="T33" s="4"/>
      <c r="U33" s="4"/>
      <c r="V33" s="4"/>
      <c r="W33" s="4"/>
      <c r="X33" s="4"/>
      <c r="Y33" s="4"/>
      <c r="Z33" s="4"/>
    </row>
    <row r="34" ht="15.75" customHeight="1">
      <c r="A34" s="56"/>
      <c r="B34" s="53"/>
      <c r="C34" s="53"/>
      <c r="D34" s="178"/>
      <c r="E34" s="183"/>
      <c r="F34" s="183"/>
      <c r="G34" s="183"/>
      <c r="H34" s="183"/>
      <c r="I34" s="183"/>
      <c r="J34" s="183"/>
      <c r="K34" s="53"/>
      <c r="L34" s="53"/>
      <c r="M34" s="53"/>
      <c r="N34" s="53"/>
      <c r="O34" s="53"/>
      <c r="P34" s="53"/>
      <c r="Q34" s="53"/>
      <c r="R34" s="53"/>
      <c r="S34" s="55"/>
      <c r="T34" s="4"/>
      <c r="U34" s="4"/>
      <c r="V34" s="4"/>
      <c r="W34" s="4"/>
      <c r="X34" s="4"/>
      <c r="Y34" s="4"/>
      <c r="Z34" s="4"/>
    </row>
    <row r="35" ht="15.75" customHeight="1">
      <c r="A35" s="56"/>
      <c r="B35" s="53"/>
      <c r="C35" s="53"/>
      <c r="D35" s="75" t="s">
        <v>66</v>
      </c>
      <c r="E35" s="184"/>
      <c r="F35" s="184"/>
      <c r="G35" s="184"/>
      <c r="H35" s="184"/>
      <c r="I35" s="184"/>
      <c r="J35" s="184"/>
      <c r="K35" s="53"/>
      <c r="L35" s="53"/>
      <c r="M35" s="53"/>
      <c r="N35" s="53"/>
      <c r="O35" s="53"/>
      <c r="P35" s="53"/>
      <c r="Q35" s="53"/>
      <c r="R35" s="53"/>
      <c r="S35" s="55"/>
      <c r="T35" s="4"/>
      <c r="U35" s="4"/>
      <c r="V35" s="4"/>
      <c r="W35" s="4"/>
      <c r="X35" s="4"/>
      <c r="Y35" s="4"/>
      <c r="Z35" s="4"/>
    </row>
    <row r="36" ht="15.75" customHeight="1">
      <c r="A36" s="56"/>
      <c r="B36" s="53"/>
      <c r="C36" s="64"/>
      <c r="D36" s="167" t="s">
        <v>27</v>
      </c>
      <c r="E36" s="68" t="s">
        <v>18</v>
      </c>
      <c r="F36" s="63"/>
      <c r="G36" s="65"/>
      <c r="H36" s="68" t="s">
        <v>20</v>
      </c>
      <c r="I36" s="63"/>
      <c r="J36" s="65"/>
      <c r="K36" s="69"/>
      <c r="L36" s="53"/>
      <c r="M36" s="53"/>
      <c r="N36" s="53"/>
      <c r="O36" s="53"/>
      <c r="P36" s="53"/>
      <c r="Q36" s="53"/>
      <c r="R36" s="53"/>
      <c r="S36" s="55"/>
      <c r="T36" s="4"/>
      <c r="U36" s="4"/>
      <c r="V36" s="4"/>
      <c r="W36" s="4"/>
      <c r="X36" s="4"/>
      <c r="Y36" s="4"/>
      <c r="Z36" s="4"/>
    </row>
    <row r="37" ht="15.75" customHeight="1">
      <c r="A37" s="56"/>
      <c r="B37" s="53"/>
      <c r="C37" s="64"/>
      <c r="D37" s="115"/>
      <c r="E37" s="79" t="s">
        <v>24</v>
      </c>
      <c r="F37" s="79" t="s">
        <v>25</v>
      </c>
      <c r="G37" s="79" t="s">
        <v>26</v>
      </c>
      <c r="H37" s="79" t="s">
        <v>24</v>
      </c>
      <c r="I37" s="79" t="s">
        <v>25</v>
      </c>
      <c r="J37" s="79" t="s">
        <v>26</v>
      </c>
      <c r="K37" s="69"/>
      <c r="L37" s="53"/>
      <c r="M37" s="53"/>
      <c r="N37" s="53"/>
      <c r="O37" s="53"/>
      <c r="P37" s="53"/>
      <c r="Q37" s="53"/>
      <c r="R37" s="53"/>
      <c r="S37" s="55"/>
      <c r="T37" s="4"/>
      <c r="U37" s="4"/>
      <c r="V37" s="4"/>
      <c r="W37" s="4"/>
      <c r="X37" s="4"/>
      <c r="Y37" s="4"/>
      <c r="Z37" s="4"/>
    </row>
    <row r="38" ht="15.75" customHeight="1">
      <c r="A38" s="56"/>
      <c r="B38" s="53"/>
      <c r="C38" s="64"/>
      <c r="D38" s="70">
        <v>2024.0</v>
      </c>
      <c r="E38" s="181">
        <f t="shared" ref="E38:J38" si="3">E26-E32</f>
        <v>353502879.6</v>
      </c>
      <c r="F38" s="181">
        <f t="shared" si="3"/>
        <v>935645321</v>
      </c>
      <c r="G38" s="181">
        <f t="shared" si="3"/>
        <v>26525504.26</v>
      </c>
      <c r="H38" s="181">
        <f t="shared" si="3"/>
        <v>41601744.58</v>
      </c>
      <c r="I38" s="181">
        <f t="shared" si="3"/>
        <v>87870545.31</v>
      </c>
      <c r="J38" s="181">
        <f t="shared" si="3"/>
        <v>33374345.86</v>
      </c>
      <c r="K38" s="69"/>
      <c r="L38" s="53"/>
      <c r="M38" s="53"/>
      <c r="N38" s="53"/>
      <c r="O38" s="53"/>
      <c r="P38" s="53"/>
      <c r="Q38" s="53"/>
      <c r="R38" s="53"/>
      <c r="S38" s="55"/>
      <c r="T38" s="4"/>
      <c r="U38" s="4"/>
      <c r="V38" s="4"/>
      <c r="W38" s="4"/>
      <c r="X38" s="4"/>
      <c r="Y38" s="4"/>
      <c r="Z38" s="4"/>
    </row>
    <row r="39" ht="15.75" customHeight="1">
      <c r="A39" s="56"/>
      <c r="B39" s="53"/>
      <c r="C39" s="53"/>
      <c r="D39" s="175"/>
      <c r="E39" s="182"/>
      <c r="F39" s="182"/>
      <c r="G39" s="182"/>
      <c r="H39" s="182"/>
      <c r="I39" s="182"/>
      <c r="J39" s="182"/>
      <c r="K39" s="53"/>
      <c r="L39" s="53"/>
      <c r="M39" s="53"/>
      <c r="N39" s="53"/>
      <c r="O39" s="53"/>
      <c r="P39" s="53"/>
      <c r="Q39" s="53"/>
      <c r="R39" s="53"/>
      <c r="S39" s="55"/>
      <c r="T39" s="4"/>
      <c r="U39" s="4"/>
      <c r="V39" s="4"/>
      <c r="W39" s="4"/>
      <c r="X39" s="4"/>
      <c r="Y39" s="4"/>
      <c r="Z39" s="4"/>
    </row>
    <row r="40" ht="15.75" customHeight="1">
      <c r="A40" s="56"/>
      <c r="B40" s="53"/>
      <c r="C40" s="53"/>
      <c r="D40" s="185"/>
      <c r="E40" s="53"/>
      <c r="F40" s="53"/>
      <c r="G40" s="53"/>
      <c r="H40" s="53"/>
      <c r="I40" s="53"/>
      <c r="J40" s="53"/>
      <c r="K40" s="53"/>
      <c r="L40" s="53"/>
      <c r="M40" s="53"/>
      <c r="N40" s="53"/>
      <c r="O40" s="53"/>
      <c r="P40" s="53"/>
      <c r="Q40" s="53"/>
      <c r="R40" s="53"/>
      <c r="S40" s="55"/>
      <c r="T40" s="4"/>
      <c r="U40" s="4"/>
      <c r="V40" s="4"/>
      <c r="W40" s="4"/>
      <c r="X40" s="4"/>
      <c r="Y40" s="4"/>
      <c r="Z40" s="4"/>
    </row>
    <row r="41" ht="15.75" customHeight="1">
      <c r="A41" s="56"/>
      <c r="B41" s="53"/>
      <c r="C41" s="53"/>
      <c r="D41" s="75" t="s">
        <v>67</v>
      </c>
      <c r="E41" s="58"/>
      <c r="F41" s="58"/>
      <c r="G41" s="58"/>
      <c r="H41" s="58"/>
      <c r="I41" s="58"/>
      <c r="J41" s="58"/>
      <c r="K41" s="53"/>
      <c r="L41" s="53"/>
      <c r="M41" s="53"/>
      <c r="N41" s="53"/>
      <c r="O41" s="53"/>
      <c r="P41" s="53"/>
      <c r="Q41" s="53"/>
      <c r="R41" s="53"/>
      <c r="S41" s="55"/>
      <c r="T41" s="4"/>
      <c r="U41" s="4"/>
      <c r="V41" s="4"/>
      <c r="W41" s="4"/>
      <c r="X41" s="4"/>
      <c r="Y41" s="4"/>
      <c r="Z41" s="4"/>
    </row>
    <row r="42" ht="15.75" customHeight="1">
      <c r="A42" s="56"/>
      <c r="B42" s="53"/>
      <c r="C42" s="64"/>
      <c r="D42" s="167" t="s">
        <v>27</v>
      </c>
      <c r="E42" s="68" t="s">
        <v>18</v>
      </c>
      <c r="F42" s="63"/>
      <c r="G42" s="65"/>
      <c r="H42" s="68" t="s">
        <v>20</v>
      </c>
      <c r="I42" s="63"/>
      <c r="J42" s="65"/>
      <c r="K42" s="69"/>
      <c r="L42" s="53"/>
      <c r="M42" s="53"/>
      <c r="N42" s="53"/>
      <c r="O42" s="53"/>
      <c r="P42" s="53"/>
      <c r="Q42" s="53"/>
      <c r="R42" s="53"/>
      <c r="S42" s="55"/>
      <c r="T42" s="4"/>
      <c r="U42" s="4"/>
      <c r="V42" s="4"/>
      <c r="W42" s="4"/>
      <c r="X42" s="4"/>
      <c r="Y42" s="4"/>
      <c r="Z42" s="4"/>
    </row>
    <row r="43" ht="15.75" customHeight="1">
      <c r="A43" s="56"/>
      <c r="B43" s="53"/>
      <c r="C43" s="64"/>
      <c r="D43" s="115"/>
      <c r="E43" s="79" t="s">
        <v>24</v>
      </c>
      <c r="F43" s="79" t="s">
        <v>25</v>
      </c>
      <c r="G43" s="79" t="s">
        <v>26</v>
      </c>
      <c r="H43" s="79" t="s">
        <v>24</v>
      </c>
      <c r="I43" s="79" t="s">
        <v>25</v>
      </c>
      <c r="J43" s="79" t="s">
        <v>26</v>
      </c>
      <c r="K43" s="69"/>
      <c r="L43" s="53"/>
      <c r="M43" s="53"/>
      <c r="N43" s="53"/>
      <c r="O43" s="53"/>
      <c r="P43" s="53"/>
      <c r="Q43" s="53"/>
      <c r="R43" s="53"/>
      <c r="S43" s="55"/>
      <c r="T43" s="4"/>
      <c r="U43" s="4"/>
      <c r="V43" s="4"/>
      <c r="W43" s="4"/>
      <c r="X43" s="4"/>
      <c r="Y43" s="4"/>
      <c r="Z43" s="4"/>
    </row>
    <row r="44" ht="15.75" customHeight="1">
      <c r="A44" s="56"/>
      <c r="B44" s="53"/>
      <c r="C44" s="64"/>
      <c r="D44" s="70">
        <v>2024.0</v>
      </c>
      <c r="E44" s="220">
        <f>(E38*(E14-$L14))/1000000</f>
        <v>97.87434227</v>
      </c>
      <c r="F44" s="220">
        <f>(F38*(F14-$L14)-F38*F$8)/1000000</f>
        <v>235.660987</v>
      </c>
      <c r="G44" s="220">
        <f>(G38*($L14-$L14))/1000000</f>
        <v>0</v>
      </c>
      <c r="H44" s="220">
        <f>(H38*(H14-$L14))/1000000</f>
        <v>6.222890357</v>
      </c>
      <c r="I44" s="220">
        <f>(I38*(I14-$L14)-I38*I$8)/1000000</f>
        <v>11.02213468</v>
      </c>
      <c r="J44" s="220">
        <f>(J38*($L14-$L14))/1000000</f>
        <v>0</v>
      </c>
      <c r="K44" s="69"/>
      <c r="L44" s="53"/>
      <c r="M44" s="53"/>
      <c r="N44" s="53"/>
      <c r="O44" s="53"/>
      <c r="P44" s="53"/>
      <c r="Q44" s="53"/>
      <c r="R44" s="53"/>
      <c r="S44" s="55"/>
      <c r="T44" s="4"/>
      <c r="U44" s="4"/>
      <c r="V44" s="4"/>
      <c r="W44" s="4"/>
      <c r="X44" s="4"/>
      <c r="Y44" s="4"/>
      <c r="Z44" s="4"/>
    </row>
    <row r="45" ht="15.75" customHeight="1">
      <c r="A45" s="56"/>
      <c r="B45" s="53"/>
      <c r="C45" s="53"/>
      <c r="D45" s="203"/>
      <c r="E45" s="165"/>
      <c r="F45" s="187"/>
      <c r="G45" s="165"/>
      <c r="H45" s="165"/>
      <c r="I45" s="165"/>
      <c r="J45" s="165"/>
      <c r="K45" s="53"/>
      <c r="L45" s="53"/>
      <c r="M45" s="53"/>
      <c r="N45" s="53"/>
      <c r="O45" s="53"/>
      <c r="P45" s="53"/>
      <c r="Q45" s="53"/>
      <c r="R45" s="53"/>
      <c r="S45" s="55"/>
      <c r="T45" s="4"/>
      <c r="U45" s="4"/>
      <c r="V45" s="4"/>
      <c r="W45" s="4"/>
      <c r="X45" s="4"/>
      <c r="Y45" s="4"/>
      <c r="Z45" s="4"/>
    </row>
    <row r="46" ht="15.75" customHeight="1">
      <c r="A46" s="56"/>
      <c r="B46" s="53"/>
      <c r="C46" s="53"/>
      <c r="D46" s="190"/>
      <c r="E46" s="204"/>
      <c r="F46" s="204"/>
      <c r="G46" s="204"/>
      <c r="H46" s="204"/>
      <c r="I46" s="204"/>
      <c r="J46" s="204"/>
      <c r="K46" s="53"/>
      <c r="L46" s="53"/>
      <c r="M46" s="53"/>
      <c r="N46" s="53"/>
      <c r="O46" s="53"/>
      <c r="P46" s="53"/>
      <c r="Q46" s="53"/>
      <c r="R46" s="53"/>
      <c r="S46" s="55"/>
      <c r="T46" s="4"/>
      <c r="U46" s="4"/>
      <c r="V46" s="4"/>
      <c r="W46" s="4"/>
      <c r="X46" s="4"/>
      <c r="Y46" s="4"/>
      <c r="Z46" s="4"/>
    </row>
    <row r="47" ht="15.75" customHeight="1">
      <c r="A47" s="56"/>
      <c r="B47" s="53"/>
      <c r="C47" s="53"/>
      <c r="D47" s="190"/>
      <c r="E47" s="204"/>
      <c r="F47" s="204"/>
      <c r="G47" s="204"/>
      <c r="H47" s="204"/>
      <c r="I47" s="204"/>
      <c r="J47" s="204"/>
      <c r="K47" s="53"/>
      <c r="L47" s="53"/>
      <c r="M47" s="53"/>
      <c r="N47" s="53"/>
      <c r="O47" s="53"/>
      <c r="P47" s="53"/>
      <c r="Q47" s="53"/>
      <c r="R47" s="53"/>
      <c r="S47" s="55"/>
      <c r="T47" s="4"/>
      <c r="U47" s="4"/>
      <c r="V47" s="4"/>
      <c r="W47" s="4"/>
      <c r="X47" s="4"/>
      <c r="Y47" s="4"/>
      <c r="Z47" s="4"/>
    </row>
    <row r="48" ht="15.75" customHeight="1">
      <c r="A48" s="56"/>
      <c r="B48" s="53"/>
      <c r="C48" s="53"/>
      <c r="D48" s="53"/>
      <c r="E48" s="53"/>
      <c r="F48" s="53"/>
      <c r="G48" s="53"/>
      <c r="H48" s="53"/>
      <c r="I48" s="53"/>
      <c r="J48" s="53"/>
      <c r="K48" s="53"/>
      <c r="L48" s="53"/>
      <c r="M48" s="53"/>
      <c r="N48" s="53"/>
      <c r="O48" s="53"/>
      <c r="P48" s="53"/>
      <c r="Q48" s="53"/>
      <c r="R48" s="53"/>
      <c r="S48" s="55"/>
      <c r="T48" s="4"/>
      <c r="U48" s="4"/>
      <c r="V48" s="4"/>
      <c r="W48" s="4"/>
      <c r="X48" s="4"/>
      <c r="Y48" s="4"/>
      <c r="Z48" s="4"/>
    </row>
    <row r="49" ht="15.75" customHeight="1">
      <c r="A49" s="56"/>
      <c r="B49" s="53"/>
      <c r="C49" s="53"/>
      <c r="D49" s="185"/>
      <c r="E49" s="53"/>
      <c r="F49" s="53"/>
      <c r="G49" s="53"/>
      <c r="H49" s="53"/>
      <c r="I49" s="53"/>
      <c r="J49" s="53"/>
      <c r="K49" s="53"/>
      <c r="L49" s="53"/>
      <c r="M49" s="53"/>
      <c r="N49" s="53"/>
      <c r="O49" s="53"/>
      <c r="P49" s="53"/>
      <c r="Q49" s="53"/>
      <c r="R49" s="53"/>
      <c r="S49" s="55"/>
      <c r="T49" s="4"/>
      <c r="U49" s="4"/>
      <c r="V49" s="4"/>
      <c r="W49" s="4"/>
      <c r="X49" s="4"/>
      <c r="Y49" s="4"/>
      <c r="Z49" s="4"/>
    </row>
    <row r="50" ht="15.75" customHeight="1">
      <c r="A50" s="56"/>
      <c r="B50" s="53"/>
      <c r="C50" s="53"/>
      <c r="D50" s="53"/>
      <c r="E50" s="53"/>
      <c r="F50" s="53"/>
      <c r="G50" s="53"/>
      <c r="H50" s="53"/>
      <c r="I50" s="53"/>
      <c r="J50" s="53"/>
      <c r="K50" s="53"/>
      <c r="L50" s="53"/>
      <c r="M50" s="53"/>
      <c r="N50" s="53"/>
      <c r="O50" s="53"/>
      <c r="P50" s="53"/>
      <c r="Q50" s="53"/>
      <c r="R50" s="53"/>
      <c r="S50" s="55"/>
      <c r="T50" s="4"/>
      <c r="U50" s="4"/>
      <c r="V50" s="4"/>
      <c r="W50" s="4"/>
      <c r="X50" s="4"/>
      <c r="Y50" s="4"/>
      <c r="Z50" s="4"/>
    </row>
    <row r="51" ht="15.75" customHeight="1">
      <c r="A51" s="56"/>
      <c r="B51" s="53"/>
      <c r="C51" s="53"/>
      <c r="D51" s="190"/>
      <c r="E51" s="190"/>
      <c r="F51" s="190"/>
      <c r="G51" s="190"/>
      <c r="H51" s="190"/>
      <c r="I51" s="190"/>
      <c r="J51" s="190"/>
      <c r="K51" s="53"/>
      <c r="L51" s="53"/>
      <c r="M51" s="53"/>
      <c r="N51" s="53"/>
      <c r="O51" s="53"/>
      <c r="P51" s="53"/>
      <c r="Q51" s="53"/>
      <c r="R51" s="53"/>
      <c r="S51" s="55"/>
      <c r="T51" s="4"/>
      <c r="U51" s="4"/>
      <c r="V51" s="4"/>
      <c r="W51" s="4"/>
      <c r="X51" s="4"/>
      <c r="Y51" s="4"/>
      <c r="Z51" s="4"/>
    </row>
    <row r="52" ht="15.75" customHeight="1">
      <c r="A52" s="56"/>
      <c r="B52" s="53"/>
      <c r="C52" s="53"/>
      <c r="D52" s="190"/>
      <c r="E52" s="190"/>
      <c r="F52" s="190"/>
      <c r="G52" s="190"/>
      <c r="H52" s="190"/>
      <c r="I52" s="190"/>
      <c r="J52" s="190"/>
      <c r="K52" s="53"/>
      <c r="L52" s="53"/>
      <c r="M52" s="53"/>
      <c r="N52" s="53"/>
      <c r="O52" s="53"/>
      <c r="P52" s="53"/>
      <c r="Q52" s="53"/>
      <c r="R52" s="53"/>
      <c r="S52" s="55"/>
      <c r="T52" s="4"/>
      <c r="U52" s="4"/>
      <c r="V52" s="4"/>
      <c r="W52" s="4"/>
      <c r="X52" s="4"/>
      <c r="Y52" s="4"/>
      <c r="Z52" s="4"/>
    </row>
    <row r="53" ht="15.75" customHeight="1">
      <c r="A53" s="56"/>
      <c r="B53" s="53"/>
      <c r="C53" s="53"/>
      <c r="D53" s="190"/>
      <c r="E53" s="191"/>
      <c r="F53" s="191"/>
      <c r="G53" s="191"/>
      <c r="H53" s="191"/>
      <c r="I53" s="191"/>
      <c r="J53" s="191"/>
      <c r="K53" s="53"/>
      <c r="L53" s="53"/>
      <c r="M53" s="53"/>
      <c r="N53" s="53"/>
      <c r="O53" s="53"/>
      <c r="P53" s="53"/>
      <c r="Q53" s="53"/>
      <c r="R53" s="53"/>
      <c r="S53" s="55"/>
      <c r="T53" s="4"/>
      <c r="U53" s="4"/>
      <c r="V53" s="4"/>
      <c r="W53" s="4"/>
      <c r="X53" s="4"/>
      <c r="Y53" s="4"/>
      <c r="Z53" s="4"/>
    </row>
    <row r="54" ht="15.75" customHeight="1">
      <c r="A54" s="56"/>
      <c r="B54" s="53"/>
      <c r="C54" s="53"/>
      <c r="D54" s="190"/>
      <c r="E54" s="191"/>
      <c r="F54" s="191"/>
      <c r="G54" s="191"/>
      <c r="H54" s="191"/>
      <c r="I54" s="191"/>
      <c r="J54" s="191"/>
      <c r="K54" s="53"/>
      <c r="L54" s="53"/>
      <c r="M54" s="53"/>
      <c r="N54" s="53"/>
      <c r="O54" s="53"/>
      <c r="P54" s="53"/>
      <c r="Q54" s="53"/>
      <c r="R54" s="53"/>
      <c r="S54" s="55"/>
      <c r="T54" s="4"/>
      <c r="U54" s="4"/>
      <c r="V54" s="4"/>
      <c r="W54" s="4"/>
      <c r="X54" s="4"/>
      <c r="Y54" s="4"/>
      <c r="Z54" s="4"/>
    </row>
    <row r="55" ht="15.75" customHeight="1">
      <c r="A55" s="56"/>
      <c r="B55" s="53"/>
      <c r="C55" s="53"/>
      <c r="D55" s="190"/>
      <c r="E55" s="191"/>
      <c r="F55" s="191"/>
      <c r="G55" s="191"/>
      <c r="H55" s="191"/>
      <c r="I55" s="191"/>
      <c r="J55" s="191"/>
      <c r="K55" s="53"/>
      <c r="L55" s="53"/>
      <c r="M55" s="53"/>
      <c r="N55" s="53"/>
      <c r="O55" s="53"/>
      <c r="P55" s="53"/>
      <c r="Q55" s="53"/>
      <c r="R55" s="53"/>
      <c r="S55" s="55"/>
      <c r="T55" s="4"/>
      <c r="U55" s="4"/>
      <c r="V55" s="4"/>
      <c r="W55" s="4"/>
      <c r="X55" s="4"/>
      <c r="Y55" s="4"/>
      <c r="Z55" s="4"/>
    </row>
    <row r="56" ht="15.75" customHeight="1">
      <c r="A56" s="56"/>
      <c r="B56" s="53"/>
      <c r="C56" s="53"/>
      <c r="D56" s="190"/>
      <c r="E56" s="191"/>
      <c r="F56" s="191"/>
      <c r="G56" s="191"/>
      <c r="H56" s="191"/>
      <c r="I56" s="191"/>
      <c r="J56" s="191"/>
      <c r="K56" s="53"/>
      <c r="L56" s="53"/>
      <c r="M56" s="53"/>
      <c r="N56" s="53"/>
      <c r="O56" s="53"/>
      <c r="P56" s="53"/>
      <c r="Q56" s="53"/>
      <c r="R56" s="53"/>
      <c r="S56" s="55"/>
      <c r="T56" s="4"/>
      <c r="U56" s="4"/>
      <c r="V56" s="4"/>
      <c r="W56" s="4"/>
      <c r="X56" s="4"/>
      <c r="Y56" s="4"/>
      <c r="Z56" s="4"/>
    </row>
    <row r="57" ht="15.75" customHeight="1">
      <c r="A57" s="56"/>
      <c r="B57" s="53"/>
      <c r="C57" s="53"/>
      <c r="D57" s="53"/>
      <c r="E57" s="53"/>
      <c r="F57" s="53"/>
      <c r="G57" s="53"/>
      <c r="H57" s="53"/>
      <c r="I57" s="53"/>
      <c r="J57" s="53"/>
      <c r="K57" s="53"/>
      <c r="L57" s="53"/>
      <c r="M57" s="53"/>
      <c r="N57" s="53"/>
      <c r="O57" s="53"/>
      <c r="P57" s="53"/>
      <c r="Q57" s="53"/>
      <c r="R57" s="53"/>
      <c r="S57" s="55"/>
      <c r="T57" s="4"/>
      <c r="U57" s="4"/>
      <c r="V57" s="4"/>
      <c r="W57" s="4"/>
      <c r="X57" s="4"/>
      <c r="Y57" s="4"/>
      <c r="Z57" s="4"/>
    </row>
    <row r="58" ht="15.75" customHeight="1">
      <c r="A58" s="192"/>
      <c r="B58" s="193"/>
      <c r="C58" s="193"/>
      <c r="D58" s="193"/>
      <c r="E58" s="194"/>
      <c r="F58" s="194"/>
      <c r="G58" s="194"/>
      <c r="H58" s="194"/>
      <c r="I58" s="194"/>
      <c r="J58" s="194"/>
      <c r="K58" s="193"/>
      <c r="L58" s="193"/>
      <c r="M58" s="193"/>
      <c r="N58" s="193"/>
      <c r="O58" s="193"/>
      <c r="P58" s="193"/>
      <c r="Q58" s="193"/>
      <c r="R58" s="193"/>
      <c r="S58" s="195"/>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22">
    <mergeCell ref="A1:D1"/>
    <mergeCell ref="E4:G4"/>
    <mergeCell ref="H4:J4"/>
    <mergeCell ref="N5:O5"/>
    <mergeCell ref="D12:D13"/>
    <mergeCell ref="E12:G12"/>
    <mergeCell ref="H12:J12"/>
    <mergeCell ref="E30:G30"/>
    <mergeCell ref="H30:J30"/>
    <mergeCell ref="D36:D37"/>
    <mergeCell ref="E36:G36"/>
    <mergeCell ref="H36:J36"/>
    <mergeCell ref="D42:D43"/>
    <mergeCell ref="E42:G42"/>
    <mergeCell ref="H42:J42"/>
    <mergeCell ref="K12:K13"/>
    <mergeCell ref="L12:L13"/>
    <mergeCell ref="D18:D19"/>
    <mergeCell ref="D24:D25"/>
    <mergeCell ref="E24:G24"/>
    <mergeCell ref="H24:J24"/>
    <mergeCell ref="D30:D31"/>
  </mergeCells>
  <conditionalFormatting sqref="E8 E46:J47 E53:J56 E58:J58 F45 G8 G14:K14 I8 O12:O14">
    <cfRule type="cellIs" dxfId="0" priority="1" stopIfTrue="1" operator="lessThan">
      <formula>0</formula>
    </cfRule>
  </conditionalFormatting>
  <conditionalFormatting sqref="E14:F14 E44:J44 F8 L14">
    <cfRule type="cellIs" dxfId="0" priority="2" stopIfTrue="1" operator="lessThan">
      <formula>0</formula>
    </cfRule>
  </conditionalFormatting>
  <printOptions/>
  <pageMargins bottom="0.75" footer="0.0" header="0.0" left="0.7" right="0.7" top="0.75"/>
  <pageSetup orientation="portrait"/>
  <headerFooter>
    <oddHeader>&amp;R000000240906 Public Advocates Office Cost Shift Calculations (1).xlsx</oddHeader>
    <oddFooter>&amp;C000000&amp;P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